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<sst xmlns="http://schemas.openxmlformats.org/spreadsheetml/2006/main" count="242" uniqueCount="206">
  <si>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</si>
  <si>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</si>
  <si>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</si>
  <si>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</si>
  <si>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</si>
  <si>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</si>
  <si>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</si>
  <si>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</si>
  <si>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</si>
  <si>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</si>
  <si>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</si>
  <si>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</si>
  <si>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</si>
  <si>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</si>
  <si>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</si>
  <si>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</si>
  <si>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</si>
  <si>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</si>
  <si>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</si>
  <si>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</si>
  <si>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</si>
  <si>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</si>
  <si>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</si>
  <si>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</si>
  <si>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</si>
  <si>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</si>
  <si>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</si>
  <si>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</si>
  <si>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</si>
  <si>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</si>
  <si>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</si>
  <si>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</si>
  <si>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</si>
  <si>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</si>
  <si>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</si>
  <si>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</si>
  <si>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</si>
  <si>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</si>
  <si>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</si>
  <si>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</si>
  <si>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</si>
  <si>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</si>
  <si>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</si>
  <si>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</si>
  <si>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</si>
  <si>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</si>
  <si>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</si>
  <si>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</si>
  <si>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</si>
  <si>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</si>
  <si>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</si>
  <si>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</si>
  <si>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</si>
  <si>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</si>
  <si>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</si>
  <si>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</si>
  <si>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</si>
  <si>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</si>
  <si>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</si>
  <si>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</si>
  <si>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</si>
  <si>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</si>
  <si>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</si>
  <si>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</si>
  <si>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</si>
  <si>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</si>
  <si>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</si>
  <si>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</si>
  <si>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</si>
  <si>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</si>
  <si>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</si>
  <si>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</si>
  <si>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</si>
  <si>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</si>
  <si>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</si>
  <si>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</si>
  <si>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</si>
  <si>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</si>
  <si>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</si>
  <si>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</si>
  <si>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</si>
  <si>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</si>
  <si>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</si>
  <si>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</si>
  <si>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</si>
  <si>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</si>
  <si>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</si>
  <si>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</si>
  <si>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</si>
  <si>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</si>
  <si>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</si>
  <si>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</si>
  <si>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</si>
  <si>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</si>
  <si>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</si>
  <si>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</si>
  <si>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</si>
  <si>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</si>
  <si>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</si>
  <si>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</si>
  <si>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</si>
  <si>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</si>
  <si>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</si>
  <si>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</si>
  <si>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</si>
  <si>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</si>
  <si>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</si>
  <si>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</si>
  <si>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</si>
  <si>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</si>
  <si>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</si>
  <si>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</si>
  <si>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</si>
  <si>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</si>
  <si>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</si>
  <si>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</si>
  <si>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</si>
  <si>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</si>
  <si>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</si>
  <si>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</si>
  <si>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</si>
  <si>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</si>
  <si>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</si>
  <si>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</si>
  <si>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</si>
  <si>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</si>
  <si>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</si>
  <si>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</si>
  <si>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</si>
  <si>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</si>
  <si>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</si>
  <si>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</si>
  <si>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</si>
  <si>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</si>
  <si>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</si>
  <si>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</si>
  <si>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</si>
  <si>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</si>
  <si>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</si>
  <si>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</si>
  <si>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</si>
  <si>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</si>
  <si>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</si>
  <si>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</si>
  <si>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</si>
  <si>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</si>
  <si>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</si>
  <si>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</si>
  <si>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</si>
  <si>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</si>
  <si>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</si>
  <si>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</si>
  <si>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</si>
  <si>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</si>
  <si>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</si>
  <si>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</si>
  <si>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</si>
  <si>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</si>
  <si>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</si>
  <si>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</si>
  <si>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</si>
  <si>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</si>
  <si>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</si>
  <si>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</si>
  <si>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</si>
  <si>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</si>
  <si>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</si>
  <si>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</si>
  <si>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</si>
  <si>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</si>
  <si>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</si>
  <si>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</si>
  <si>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</si>
  <si>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</si>
  <si>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</si>
  <si>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</si>
  <si>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</si>
  <si>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</si>
  <si>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</si>
  <si>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</si>
  <si>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</si>
  <si>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</si>
  <si>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</si>
  <si>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</si>
  <si>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</si>
  <si>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</si>
  <si>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</si>
  <si>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</si>
  <si>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</si>
  <si>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</si>
  <si>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</si>
  <si>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</si>
  <si>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</si>
  <si>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</si>
  <si>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</si>
  <si>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Patrícia Ferreira Santos Guanãbens</t>
  </si>
  <si>
    <t>315899-4</t>
  </si>
  <si>
    <t>Orientação de estágio dos alunos: Ana Rosa, Vanessa Carvalho, Lara Maria Nunes. PIBID: Jéssica e Isadora.</t>
  </si>
  <si>
    <t>Revista Multiatual.</t>
  </si>
  <si>
    <t>NDE, Colegiado de Ciências da Natureza</t>
  </si>
  <si>
    <t>CPPD</t>
  </si>
  <si>
    <t>Artigo aprovado em março/22, Revista Educação UFSM, A1 em ensino.</t>
  </si>
  <si>
    <t>Artigo em fase de formatação, revista Motrivivência, B2 Ensino. Artigo aprovado em fev/22, revista Cadernos da Educação Básica, B2 ensino.</t>
  </si>
  <si>
    <t>2 resumos VIII Encontro do PIBID; 2 previstos para a semana da biologia.</t>
  </si>
  <si>
    <t>Orientação de TCC dos alunos Carlos Eduardo e Ana Rosa. Orientação de TCC da pós graduação em docência ARCOS.</t>
  </si>
  <si>
    <t>Técnico: 8 aulas, Bioquímica 1: 3 aulas, Bioquímica 2: 3 aulas, Metodologia científica: 4 aulas, Bioquímica agro: 4 aulas.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</si>
</sst>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zoomScale="80" zoomScaleNormal="80" workbookViewId="0">
      <selection activeCell="G11" sqref="G11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 t="s">
        <v>196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194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22</v>
      </c>
      <c r="F8" s="4">
        <f>D8*E8*0.75</f>
        <v>33</v>
      </c>
      <c r="G8" s="44" t="s">
        <v>205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>
        <v>1</v>
      </c>
      <c r="F10" s="4">
        <f t="shared" ref="F10:F73" si="0">D10*E10</f>
        <v>12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>
        <v>3</v>
      </c>
      <c r="F15" s="4">
        <f t="shared" si="0"/>
        <v>6</v>
      </c>
      <c r="G15" s="44" t="s">
        <v>204</v>
      </c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5</v>
      </c>
      <c r="F22" s="4">
        <f t="shared" si="0"/>
        <v>5</v>
      </c>
      <c r="G22" s="44" t="s">
        <v>197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>
        <v>1</v>
      </c>
      <c r="F40" s="8">
        <f t="shared" si="0"/>
        <v>1</v>
      </c>
      <c r="G40" s="45" t="s">
        <v>198</v>
      </c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44" t="s">
        <v>199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>
        <v>1</v>
      </c>
      <c r="F72" s="15">
        <f t="shared" si="0"/>
        <v>0.5</v>
      </c>
      <c r="G72" s="45" t="s">
        <v>200</v>
      </c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>
        <v>1</v>
      </c>
      <c r="F82" s="22">
        <f t="shared" si="1"/>
        <v>12</v>
      </c>
      <c r="G82" s="45" t="s">
        <v>201</v>
      </c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>
        <v>2</v>
      </c>
      <c r="F83" s="22">
        <f t="shared" si="1"/>
        <v>20</v>
      </c>
      <c r="G83" s="45" t="s">
        <v>202</v>
      </c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>
        <v>4</v>
      </c>
      <c r="F88" s="22">
        <f t="shared" si="1"/>
        <v>8</v>
      </c>
      <c r="G88" s="45" t="s">
        <v>203</v>
      </c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101.5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77" zoomScaleNormal="77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Patrícia Ferreira Santos Guanãbens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 t="str">
        <f>PIT!D3</f>
        <v>315899-4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56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1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4.5</v>
      </c>
      <c r="D11" s="13"/>
    </row>
    <row r="12" spans="2:20" ht="36.75" customHeight="1" x14ac:dyDescent="0.2">
      <c r="B12" s="65" t="s">
        <v>3</v>
      </c>
      <c r="C12" s="66">
        <f>SUM(PIT!F77:F89)</f>
        <v>40</v>
      </c>
      <c r="D12" s="67"/>
    </row>
    <row r="13" spans="2:20" ht="30" customHeight="1" x14ac:dyDescent="0.2">
      <c r="B13" s="72" t="s">
        <v>75</v>
      </c>
      <c r="C13" s="68">
        <f>SUM(C8:C12)</f>
        <v>101.5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2022-03-30T15:52:30Z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