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20" yWindow="-120" windowWidth="20730" windowHeight="11160" tabRatio="719"/>
  </bookViews>
  <sheets>
    <sheet name="PIT" sheetId="1" r:id="rId1"/>
    <sheet name="Resumo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<sst xmlns="http://schemas.openxmlformats.org/spreadsheetml/2006/main" count="235" uniqueCount="199">
  <si>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</si>
  <si>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</si>
  <si>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</si>
  <si>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</si>
  <si>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</si>
  <si>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</si>
  <si>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</si>
  <si>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</si>
  <si>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</si>
  <si>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</si>
  <si>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</si>
  <si>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</si>
  <si>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</si>
  <si>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</si>
  <si>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</si>
  <si>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</si>
  <si>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</si>
  <si>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</si>
  <si>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</si>
  <si>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</si>
  <si>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</si>
  <si>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</si>
  <si>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</si>
  <si>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</si>
  <si>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</si>
  <si>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</si>
  <si>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</si>
  <si>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</si>
  <si>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</si>
  <si>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</si>
  <si>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</si>
  <si>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</si>
  <si>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</si>
  <si>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</si>
  <si>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</si>
  <si>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</si>
  <si>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</si>
  <si>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</si>
  <si>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</si>
  <si>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</si>
  <si>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</si>
  <si>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</si>
  <si>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</si>
  <si>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</si>
  <si>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</si>
  <si>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</si>
  <si>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</si>
  <si>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</si>
  <si>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</si>
  <si>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</si>
  <si>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</si>
  <si>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</si>
  <si>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</si>
  <si>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</si>
  <si>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</si>
  <si>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</si>
  <si>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</si>
  <si>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</si>
  <si>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</si>
  <si>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</si>
  <si>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</si>
  <si>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</si>
  <si>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</si>
  <si>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</si>
  <si>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</si>
  <si>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</si>
  <si>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</si>
  <si>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</si>
  <si>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</si>
  <si>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</si>
  <si>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</si>
  <si>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</si>
  <si>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</si>
  <si>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</si>
  <si>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</si>
  <si>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</si>
  <si>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</si>
  <si>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</si>
  <si>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</si>
  <si>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</si>
  <si>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</si>
  <si>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</si>
  <si>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</si>
  <si>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</si>
  <si>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</si>
  <si>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</si>
  <si>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</si>
  <si>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</si>
  <si>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</si>
  <si>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</si>
  <si>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</si>
  <si>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</si>
  <si>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</si>
  <si>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</si>
  <si>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</si>
  <si>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</si>
  <si>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</si>
  <si>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</si>
  <si>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</si>
  <si>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</si>
  <si>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</si>
  <si>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</si>
  <si>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</si>
  <si>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</si>
  <si>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</si>
  <si>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</si>
  <si>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</si>
  <si>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</si>
  <si>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</si>
  <si>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</si>
  <si>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</si>
  <si>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</si>
  <si>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</si>
  <si>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</si>
  <si>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</si>
  <si>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</si>
  <si>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</si>
  <si>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</si>
  <si>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</si>
  <si>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</si>
  <si>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</si>
  <si>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</si>
  <si>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</si>
  <si>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</si>
  <si>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</si>
  <si>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</si>
  <si>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</si>
  <si>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</si>
  <si>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</si>
  <si>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</si>
  <si>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</si>
  <si>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</si>
  <si>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</si>
  <si>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</si>
  <si>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</si>
  <si>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</si>
  <si>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</si>
  <si>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</si>
  <si>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</si>
  <si>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</si>
  <si>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</si>
  <si>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</si>
  <si>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</si>
  <si>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</si>
  <si>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</si>
  <si>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</si>
  <si>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</si>
  <si>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</si>
  <si>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</si>
  <si>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</si>
  <si>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</si>
  <si>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</si>
  <si>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</si>
  <si>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</si>
  <si>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</si>
  <si>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</si>
  <si>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</si>
  <si>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</si>
  <si>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</si>
  <si>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</si>
  <si>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</si>
  <si>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</si>
  <si>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</si>
  <si>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</si>
  <si>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</si>
  <si>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</si>
  <si>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</si>
  <si>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</si>
  <si>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</si>
  <si>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</si>
  <si>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</si>
  <si>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</si>
  <si>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</si>
  <si>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</si>
  <si>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</si>
  <si>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</si>
  <si>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</si>
  <si>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</si>
  <si>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</si>
  <si>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</si>
  <si>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</si>
  <si>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</si>
  <si>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</si>
  <si>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</si>
  <si>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</si>
  <si>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</si>
  <si>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</si>
  <si>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</si>
  <si>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</si>
  <si>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</si>
  <si>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</si>
  <si>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</si>
  <si>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</si>
  <si>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</si>
  <si>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2022/1</t>
  </si>
  <si>
    <t>Graziele Wolff de Almeida Carvalho</t>
  </si>
  <si>
    <t xml:space="preserve">NDE de Ciências Biológicas;  NDE Floreesta, Colegiado Floresta, CEAD, Colegiado Mestrado. </t>
  </si>
  <si>
    <t>Laboratório de Botânica e Ecologia - Prédio IV.</t>
  </si>
  <si>
    <t>Pós Meio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</si>
</sst>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topLeftCell="A25" zoomScale="80" zoomScaleNormal="80" workbookViewId="0">
      <selection activeCell="E84" sqref="E84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195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>
        <v>1870907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194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20</v>
      </c>
      <c r="F8" s="4">
        <f>D8*E8*0.75</f>
        <v>30</v>
      </c>
      <c r="G8" s="44"/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>
        <v>2</v>
      </c>
      <c r="F15" s="4">
        <f t="shared" si="0"/>
        <v>4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2</v>
      </c>
      <c r="F22" s="4">
        <f t="shared" si="0"/>
        <v>2</v>
      </c>
      <c r="G22" s="44"/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>
        <v>3</v>
      </c>
      <c r="F23" s="4">
        <f t="shared" si="0"/>
        <v>3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>
        <v>1</v>
      </c>
      <c r="F26" s="8">
        <f t="shared" si="0"/>
        <v>16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>
        <v>1</v>
      </c>
      <c r="F27" s="8">
        <f t="shared" si="0"/>
        <v>12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>
        <v>2</v>
      </c>
      <c r="F41" s="8">
        <f t="shared" si="0"/>
        <v>1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>
        <v>3</v>
      </c>
      <c r="F42" s="8">
        <f t="shared" si="0"/>
        <v>3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>
        <v>1</v>
      </c>
      <c r="F47" s="11">
        <f t="shared" si="0"/>
        <v>12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>
        <v>1</v>
      </c>
      <c r="F61" s="11">
        <f t="shared" si="0"/>
        <v>1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 t="s">
        <v>197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>
        <v>1</v>
      </c>
      <c r="F69" s="15">
        <f t="shared" si="0"/>
        <v>10</v>
      </c>
      <c r="G69" s="45" t="s">
        <v>198</v>
      </c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>
        <v>1</v>
      </c>
      <c r="F70" s="15">
        <f t="shared" si="0"/>
        <v>4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5</v>
      </c>
      <c r="F71" s="15">
        <f t="shared" si="0"/>
        <v>10</v>
      </c>
      <c r="G71" s="44" t="s">
        <v>196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>
        <v>1</v>
      </c>
      <c r="F78" s="22">
        <f t="shared" si="1"/>
        <v>16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>
        <v>1</v>
      </c>
      <c r="F80" s="22">
        <f t="shared" si="1"/>
        <v>12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>
        <v>1</v>
      </c>
      <c r="F84" s="22">
        <f t="shared" si="1"/>
        <v>8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149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W2:W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V2:V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Graziele Wolff de Almeida Carvalho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>
        <f>PIT!D3</f>
        <v>1870907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2022/1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39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32</v>
      </c>
      <c r="D9" s="61"/>
    </row>
    <row r="10" spans="2:20" ht="36.75" customHeight="1" x14ac:dyDescent="0.2">
      <c r="B10" s="62" t="s">
        <v>4</v>
      </c>
      <c r="C10" s="63">
        <f>SUM(PIT!F46:F62)</f>
        <v>13</v>
      </c>
      <c r="D10" s="64"/>
    </row>
    <row r="11" spans="2:20" ht="36.75" customHeight="1" x14ac:dyDescent="0.2">
      <c r="B11" s="12" t="s">
        <v>7</v>
      </c>
      <c r="C11" s="13">
        <f>SUM(PIT!F64:F75)</f>
        <v>29</v>
      </c>
      <c r="D11" s="13"/>
    </row>
    <row r="12" spans="2:20" ht="36.75" customHeight="1" x14ac:dyDescent="0.2">
      <c r="B12" s="65" t="s">
        <v>3</v>
      </c>
      <c r="C12" s="66">
        <f>SUM(PIT!F77:F89)</f>
        <v>36</v>
      </c>
      <c r="D12" s="67"/>
    </row>
    <row r="13" spans="2:20" ht="30" customHeight="1" x14ac:dyDescent="0.2">
      <c r="B13" s="72" t="s">
        <v>75</v>
      </c>
      <c r="C13" s="68">
        <f>SUM(C8:C12)</f>
        <v>149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2022-03-30T14:48:48Z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