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0" yWindow="0" windowWidth="16380" windowHeight="8190" tabRatio="719"/>
  </bookViews>
  <sheets>
    <sheet name="PIT" sheetId="1" r:id="rId1"/>
    <sheet name="Resumo" sheetId="3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<sst xmlns="http://schemas.openxmlformats.org/spreadsheetml/2006/main" count="237" uniqueCount="201">
  <si>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</si>
  <si>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</si>
  <si>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</si>
  <si>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</si>
  <si>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</si>
  <si>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</si>
  <si>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</si>
  <si>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</si>
  <si>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</si>
  <si>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</si>
  <si>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</si>
  <si>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</si>
  <si>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</si>
  <si>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</si>
  <si>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</si>
  <si>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</si>
  <si>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</si>
  <si>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</si>
  <si>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</si>
  <si>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</si>
  <si>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</si>
  <si>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</si>
  <si>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</si>
  <si>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</si>
  <si>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</si>
  <si>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</si>
  <si>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</si>
  <si>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</si>
  <si>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</si>
  <si>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</si>
  <si>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</si>
  <si>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</si>
  <si>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</si>
  <si>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</si>
  <si>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</si>
  <si>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</si>
  <si>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</si>
  <si>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</si>
  <si>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</si>
  <si>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</si>
  <si>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</si>
  <si>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</si>
  <si>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</si>
  <si>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</si>
  <si>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</si>
  <si>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</si>
  <si>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</si>
  <si>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</si>
  <si>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</si>
  <si>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</si>
  <si>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</si>
  <si>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</si>
  <si>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</si>
  <si>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</si>
  <si>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</si>
  <si>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</si>
  <si>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</si>
  <si>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</si>
  <si>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</si>
  <si>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</si>
  <si>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</si>
  <si>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</si>
  <si>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</si>
  <si>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</si>
  <si>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</si>
  <si>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</si>
  <si>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</si>
  <si>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</si>
  <si>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</si>
  <si>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</si>
  <si>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</si>
  <si>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</si>
  <si>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</si>
  <si>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</si>
  <si>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</si>
  <si>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</si>
  <si>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</si>
  <si>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</si>
  <si>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</si>
  <si>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</si>
  <si>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</si>
  <si>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</si>
  <si>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</si>
  <si>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</si>
  <si>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</si>
  <si>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</si>
  <si>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</si>
  <si>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</si>
  <si>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</si>
  <si>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</si>
  <si>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</si>
  <si>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</si>
  <si>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</si>
  <si>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</si>
  <si>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</si>
  <si>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</si>
  <si>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</si>
  <si>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</si>
  <si>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</si>
  <si>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</si>
  <si>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</si>
  <si>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</si>
  <si>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</si>
  <si>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</si>
  <si>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</si>
  <si>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</si>
  <si>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</si>
  <si>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</si>
  <si>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</si>
  <si>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</si>
  <si>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</si>
  <si>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</si>
  <si>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</si>
  <si>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</si>
  <si>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</si>
  <si>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</si>
  <si>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</si>
  <si>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</si>
  <si>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</si>
  <si>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</si>
  <si>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</si>
  <si>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</si>
  <si>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</si>
  <si>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</si>
  <si>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</si>
  <si>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</si>
  <si>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</si>
  <si>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</si>
  <si>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</si>
  <si>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</si>
  <si>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</si>
  <si>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</si>
  <si>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</si>
  <si>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</si>
  <si>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</si>
  <si>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</si>
  <si>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</si>
  <si>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</si>
  <si>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</si>
  <si>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</si>
  <si>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</si>
  <si>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</si>
  <si>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</si>
  <si>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</si>
  <si>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</si>
  <si>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</si>
  <si>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</si>
  <si>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</si>
  <si>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</si>
  <si>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</si>
  <si>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</si>
  <si>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</si>
  <si>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</si>
  <si>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</si>
  <si>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</si>
  <si>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</si>
  <si>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</si>
  <si>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</si>
  <si>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</si>
  <si>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</si>
  <si>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</si>
  <si>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</si>
  <si>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</si>
  <si>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</si>
  <si>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</si>
  <si>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</si>
  <si>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</si>
  <si>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</si>
  <si>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</si>
  <si>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</si>
  <si>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</si>
  <si>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</si>
  <si>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</si>
  <si>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</si>
  <si>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</si>
  <si>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</si>
  <si>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</si>
  <si>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</si>
  <si>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</si>
  <si>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</si>
  <si>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</si>
  <si>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</si>
  <si>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</si>
  <si>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</si>
  <si>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</si>
  <si>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</si>
  <si>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</si>
  <si>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</si>
  <si>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</si>
  <si>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</si>
  <si>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</si>
  <si>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</si>
  <si>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</si>
  <si>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</si>
  <si>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2022/1</t>
  </si>
  <si>
    <t>Geraldino Moura dos Santos</t>
  </si>
  <si>
    <t xml:space="preserve">Turmas: I1A; I1B; N1A; N1B; A2A; A2B; I2A; I2B; </t>
  </si>
  <si>
    <t>Curso Preparatório Enem/Olimpíadas de Física e Astronomia</t>
  </si>
  <si>
    <t>Ainda não definido</t>
  </si>
  <si>
    <t>Monitoria Fisica I - Ensino Técnico</t>
  </si>
  <si>
    <t>Colegiado de área  e Projetos de Ensino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</si>
</sst>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W93"/>
  <sheetViews>
    <sheetView showGridLines="0" tabSelected="1" topLeftCell="A76" zoomScale="80" zoomScaleNormal="80" workbookViewId="0">
      <selection activeCell="G72" sqref="G72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5" t="s">
        <v>193</v>
      </c>
      <c r="D1" s="86"/>
      <c r="E1" s="86"/>
      <c r="F1" s="86"/>
      <c r="G1" s="86"/>
    </row>
    <row r="2" spans="2:23" ht="23.25" customHeight="1" x14ac:dyDescent="0.2">
      <c r="B2" s="90" t="s">
        <v>80</v>
      </c>
      <c r="C2" s="90"/>
      <c r="D2" s="88" t="s">
        <v>195</v>
      </c>
      <c r="E2" s="88"/>
      <c r="F2" s="88"/>
      <c r="G2" s="88"/>
      <c r="V2" s="43" t="s">
        <v>112</v>
      </c>
      <c r="W2" s="24" t="s">
        <v>99</v>
      </c>
    </row>
    <row r="3" spans="2:23" ht="23.25" customHeight="1" x14ac:dyDescent="0.2">
      <c r="B3" s="90" t="s">
        <v>78</v>
      </c>
      <c r="C3" s="90"/>
      <c r="D3" s="88">
        <v>1247728</v>
      </c>
      <c r="E3" s="88"/>
      <c r="F3" s="88"/>
      <c r="G3" s="88"/>
      <c r="V3" s="43" t="s">
        <v>94</v>
      </c>
      <c r="W3" s="24" t="s">
        <v>100</v>
      </c>
    </row>
    <row r="4" spans="2:23" ht="23.25" customHeight="1" x14ac:dyDescent="0.2">
      <c r="B4" s="90" t="s">
        <v>113</v>
      </c>
      <c r="C4" s="90"/>
      <c r="D4" s="89" t="s">
        <v>94</v>
      </c>
      <c r="E4" s="89"/>
      <c r="F4" s="89"/>
      <c r="G4" s="89"/>
      <c r="V4" s="43" t="s">
        <v>95</v>
      </c>
      <c r="W4" s="24" t="s">
        <v>101</v>
      </c>
    </row>
    <row r="5" spans="2:23" ht="23.25" customHeight="1" x14ac:dyDescent="0.2">
      <c r="B5" s="90" t="s">
        <v>82</v>
      </c>
      <c r="C5" s="90"/>
      <c r="D5" s="89" t="s">
        <v>194</v>
      </c>
      <c r="E5" s="89"/>
      <c r="F5" s="89"/>
      <c r="G5" s="89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7"/>
      <c r="I7" s="87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20</v>
      </c>
      <c r="F8" s="4">
        <f>D8*E8*0.75</f>
        <v>30</v>
      </c>
      <c r="G8" s="44" t="s">
        <v>196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>
        <v>1</v>
      </c>
      <c r="F14" s="4">
        <f t="shared" si="0"/>
        <v>5</v>
      </c>
      <c r="G14" s="44" t="s">
        <v>197</v>
      </c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>
        <v>1</v>
      </c>
      <c r="F19" s="4">
        <f t="shared" si="0"/>
        <v>1</v>
      </c>
      <c r="G19" s="44" t="s">
        <v>198</v>
      </c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>
        <v>1</v>
      </c>
      <c r="F22" s="4">
        <f t="shared" si="0"/>
        <v>1</v>
      </c>
      <c r="G22" s="44" t="s">
        <v>199</v>
      </c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4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4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4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4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4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/>
      <c r="F68" s="15">
        <f t="shared" si="0"/>
        <v>0</v>
      </c>
      <c r="G68" s="45"/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2</v>
      </c>
      <c r="F71" s="15">
        <f t="shared" si="0"/>
        <v>4</v>
      </c>
      <c r="G71" s="44" t="s">
        <v>200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4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/>
      <c r="F81" s="22">
        <f t="shared" si="1"/>
        <v>0</v>
      </c>
      <c r="G81" s="45"/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3" t="s">
        <v>75</v>
      </c>
      <c r="C90" s="83"/>
      <c r="D90" s="83"/>
      <c r="E90" s="84"/>
      <c r="F90" s="16">
        <f>SUM(F8:F89)</f>
        <v>41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W2:W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V2:V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T13"/>
  <sheetViews>
    <sheetView showGridLines="0" zoomScale="130" zoomScaleNormal="130" workbookViewId="0">
      <selection activeCell="C4" sqref="C4:D4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2" t="s">
        <v>107</v>
      </c>
      <c r="C1" s="92"/>
      <c r="D1" s="92"/>
    </row>
    <row r="2" spans="2:20" ht="23.25" customHeight="1" x14ac:dyDescent="0.2">
      <c r="B2" s="50" t="s">
        <v>80</v>
      </c>
      <c r="C2" s="93" t="str">
        <f>PIT!D2</f>
        <v>Geraldino Moura dos Santos</v>
      </c>
      <c r="D2" s="93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3">
        <f>PIT!D3</f>
        <v>1247728</v>
      </c>
      <c r="D3" s="93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3" t="str">
        <f>PIT!D4</f>
        <v>Ciências da Natureza</v>
      </c>
      <c r="D4" s="93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3" t="str">
        <f>PIT!D5</f>
        <v>2022/1</v>
      </c>
      <c r="D5" s="93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1"/>
      <c r="F7" s="91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37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0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4</v>
      </c>
      <c r="D11" s="13"/>
    </row>
    <row r="12" spans="2:20" ht="36.75" customHeight="1" x14ac:dyDescent="0.2">
      <c r="B12" s="65" t="s">
        <v>3</v>
      </c>
      <c r="C12" s="66">
        <f>SUM(PIT!F77:F89)</f>
        <v>0</v>
      </c>
      <c r="D12" s="67"/>
    </row>
    <row r="13" spans="2:20" ht="30" customHeight="1" x14ac:dyDescent="0.2">
      <c r="B13" s="72" t="s">
        <v>75</v>
      </c>
      <c r="C13" s="68">
        <f>SUM(C8:C12)</f>
        <v>41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2022-03-30T16:42:57Z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