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1\Alberto - QUI\"/>
    </mc:Choice>
  </mc:AlternateContent>
  <xr:revisionPtr revIDLastSave="0" documentId="8_{E1E48375-3465-4802-890E-D80032980B81}" xr6:coauthVersionLast="46" xr6:coauthVersionMax="46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3" l="1"/>
  <c r="C4" i="3"/>
  <c r="C5" i="3"/>
  <c r="C3" i="3"/>
  <c r="C2" i="3"/>
  <c r="F78" i="1"/>
  <c r="F79" i="1"/>
  <c r="F80" i="1"/>
  <c r="F81" i="1"/>
  <c r="C12" i="3" s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C10" i="3" s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8" i="3" l="1"/>
  <c r="C11" i="3"/>
  <c r="C9" i="3"/>
  <c r="F90" i="1"/>
  <c r="G90" i="1" s="1"/>
  <c r="D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<sst xmlns="http://schemas.openxmlformats.org/spreadsheetml/2006/main" count="235" uniqueCount="198">
  <si>
    <t>PLANO INDIVIDUAL DE TRABALHO DOCENTE - PIT</t>
  </si>
  <si>
    <t>PROFESSOR</t>
  </si>
  <si>
    <t>Alberto Valadares Neto</t>
  </si>
  <si>
    <t>Ciências Agrárias e Ambientais</t>
  </si>
  <si>
    <t>2018/1</t>
  </si>
  <si>
    <t>SIAPE</t>
  </si>
  <si>
    <t>Ciências da Natureza</t>
  </si>
  <si>
    <t>2018/2</t>
  </si>
  <si>
    <t>ÁREA (usar portaria do colegiado de área)</t>
  </si>
  <si>
    <t>Ciências Exatas</t>
  </si>
  <si>
    <t>2019/1</t>
  </si>
  <si>
    <t>ANO/SEMESTRE</t>
  </si>
  <si>
    <t>Ciências Humanas</t>
  </si>
  <si>
    <t>2019/2</t>
  </si>
  <si>
    <t>Informática e Administração</t>
  </si>
  <si>
    <t>2020/1</t>
  </si>
  <si>
    <t>ENSINO</t>
  </si>
  <si>
    <t>Fator de ponderação</t>
  </si>
  <si>
    <t>Quantidade de atividades</t>
  </si>
  <si>
    <t>CH Realizada</t>
  </si>
  <si>
    <t>Observações</t>
  </si>
  <si>
    <t>Linguagens</t>
  </si>
  <si>
    <t>2020/2</t>
  </si>
  <si>
    <t>1.1</t>
  </si>
  <si>
    <t>Aulas</t>
  </si>
  <si>
    <t>Nutrição</t>
  </si>
  <si>
    <t>2021/1</t>
  </si>
  <si>
    <t>1.2</t>
  </si>
  <si>
    <t>Coordenação de projetos de ensino – com fomento externo</t>
  </si>
  <si>
    <t>2021/2</t>
  </si>
  <si>
    <t>1.3</t>
  </si>
  <si>
    <t>Coordenação de projetos de ensino – com fomento interno</t>
  </si>
  <si>
    <t>1.4</t>
  </si>
  <si>
    <t>Coordenação de projetos de ensino – sem fomento</t>
  </si>
  <si>
    <t>1.5</t>
  </si>
  <si>
    <t>Colaboração em projetos de ensino – com fomento externo</t>
  </si>
  <si>
    <t>1.6</t>
  </si>
  <si>
    <t>Colaboração em projetos de ensino – com fomento interno</t>
  </si>
  <si>
    <t>1.7</t>
  </si>
  <si>
    <t>Colaboração em projetos de ensino – sem fomento</t>
  </si>
  <si>
    <t>1.8</t>
  </si>
  <si>
    <t>Orientação de trabalho de conclusão de curso ou projeto integrador (por orientação)</t>
  </si>
  <si>
    <t>1.9</t>
  </si>
  <si>
    <t>Co-orientação de trabalho de conclusão de curso ou projeto integrador (por orientação)</t>
  </si>
  <si>
    <t>1.10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</si>
  <si>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</si>
  <si>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t>1.11</t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</si>
  <si>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</si>
  <si>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1.12</t>
  </si>
  <si>
    <t>Estudos orientados para alunos em progressão parcial (por disciplina)</t>
  </si>
  <si>
    <t>1.13</t>
  </si>
  <si>
    <t>Coordenação de grupos de estudo</t>
  </si>
  <si>
    <t>1.14</t>
  </si>
  <si>
    <t>Participação em grupos de estudo</t>
  </si>
  <si>
    <t>1.15</t>
  </si>
  <si>
    <t>Orientação de estágio, tutoria ou monitoria (por orientação)</t>
  </si>
  <si>
    <t>1.16</t>
  </si>
  <si>
    <t>Participação em bancas de trabalho de conclusão de curso (por banca)</t>
  </si>
  <si>
    <t>1.17</t>
  </si>
  <si>
    <t>Participação em bancas de estágio ou projeto integrador (por banca)</t>
  </si>
  <si>
    <t>PESQUISA</t>
  </si>
  <si>
    <t>2.1</t>
  </si>
  <si>
    <t>Coordenação de projetos de pesquisa – com fomento externo</t>
  </si>
  <si>
    <t>2.2</t>
  </si>
  <si>
    <t>Coordenação de projetos de pesquisa – com fomento interno</t>
  </si>
  <si>
    <t>2.3</t>
  </si>
  <si>
    <t>Coordenação de projetos de pesquisa – sem fomento</t>
  </si>
  <si>
    <t>2.4</t>
  </si>
  <si>
    <t>Colaboração em projetos de pesquisa – com fomento externo</t>
  </si>
  <si>
    <t>2.5</t>
  </si>
  <si>
    <t>Colaboração em projetos de pesquisa – com fomento interno</t>
  </si>
  <si>
    <t>2.6</t>
  </si>
  <si>
    <t>Colaboração em projetos de pesquisa – sem fomento</t>
  </si>
  <si>
    <t>2.7</t>
  </si>
  <si>
    <t>Organização de eventos científicos internacionais – coordenação de comissão organizadora</t>
  </si>
  <si>
    <t>2.8</t>
  </si>
  <si>
    <t>Organização de eventos científicos nacionais – coordenação de comissão organizadora</t>
  </si>
  <si>
    <t>2.9</t>
  </si>
  <si>
    <t>Organização de eventos científicos regionais – coordenação de comissão organizadora</t>
  </si>
  <si>
    <t>2.10</t>
  </si>
  <si>
    <t>Organização de eventos científicos internacionais – participação em comissão organizadora</t>
  </si>
  <si>
    <t>2.11</t>
  </si>
  <si>
    <t>Organização de eventos científicos nacionais – participação em comissão organizadora</t>
  </si>
  <si>
    <t>2.12</t>
  </si>
  <si>
    <t>Organização de eventos científicos regionais – participação em comissão organizadora</t>
  </si>
  <si>
    <t>2.13</t>
  </si>
  <si>
    <t>Coordenação de grupo de pesquisa</t>
  </si>
  <si>
    <t>2.14</t>
  </si>
  <si>
    <t>Participação em grupo de pesquisa</t>
  </si>
  <si>
    <t>2.15</t>
  </si>
  <si>
    <t>Participação como membro de conselho científico, em editoras de revistas científicas indexadas</t>
  </si>
  <si>
    <t>2.16</t>
  </si>
  <si>
    <t xml:space="preserve">Parecer ad-hoc de projetos e trabalhos científicos </t>
  </si>
  <si>
    <t>2.17</t>
  </si>
  <si>
    <t>Orientação de alunos em projetos de pesquisa</t>
  </si>
  <si>
    <t>2.18</t>
  </si>
  <si>
    <t>Co-orientação de alunos em projetos de pesquisa</t>
  </si>
  <si>
    <t>2.19</t>
  </si>
  <si>
    <t>Orientação de pré-incubadoras e incubadoras de empresas</t>
  </si>
  <si>
    <t>EXTENSÃO</t>
  </si>
  <si>
    <t>3.1</t>
  </si>
  <si>
    <t>Coordenação de projetos de extensão com fomento externo</t>
  </si>
  <si>
    <t>3.2</t>
  </si>
  <si>
    <t>Coordenação de projetos de extensãocom fomento interno</t>
  </si>
  <si>
    <t>3.3</t>
  </si>
  <si>
    <t xml:space="preserve">Coordenação de projetos de extensão sem fomento </t>
  </si>
  <si>
    <t>3.4</t>
  </si>
  <si>
    <t>Colaboração em projetos de extensão com fomento externo</t>
  </si>
  <si>
    <t>3.5</t>
  </si>
  <si>
    <t>Colaboração em projetos de extensão com fomento interno</t>
  </si>
  <si>
    <t>3.6</t>
  </si>
  <si>
    <t xml:space="preserve">Colaboração em projetos de extensão sem fomento </t>
  </si>
  <si>
    <t>3.7</t>
  </si>
  <si>
    <t xml:space="preserve">Organização de eventos extensionistas (5 ou mais dias; ou mais de 1000 pessoas no total) – coordenação de comissão organizadora </t>
  </si>
  <si>
    <t>3.8</t>
  </si>
  <si>
    <t xml:space="preserve">Organização de eventos extensionistas (3 ou 4 dias; ou mais de 600 pessoas no total) – coordenação de comissão organizadora </t>
  </si>
  <si>
    <t>3.9</t>
  </si>
  <si>
    <t xml:space="preserve">Organização de eventos extensionistas (1 ou 2 dias; ou mais de 200 pessoas no total) – coordenação de comissão organizadora </t>
  </si>
  <si>
    <t>3.10</t>
  </si>
  <si>
    <t xml:space="preserve">Organização de eventos extensionistas (5 ou mais dias; ou mais de 1000 pessoas no total) – participação em comissão organizadora </t>
  </si>
  <si>
    <t>3.11</t>
  </si>
  <si>
    <t xml:space="preserve">Organização de eventos extensionistas (3 ou 4 dias; ou mais de 600 pessoas no total) – participação em comissão organizadora </t>
  </si>
  <si>
    <t>3.12</t>
  </si>
  <si>
    <t xml:space="preserve">Organização de eventos extensionistas (1 ou 2 dias; ou mais de 200 pessoas no total) – participação em comissão organizadora </t>
  </si>
  <si>
    <t>3.13</t>
  </si>
  <si>
    <t>Orientação de empresas juniores</t>
  </si>
  <si>
    <t>3.14</t>
  </si>
  <si>
    <t>Organização e realização de visitas técnicas como forma de associar a formação e a prática profissional</t>
  </si>
  <si>
    <t>3.15</t>
  </si>
  <si>
    <t>Participação em visitas técnicas como forma de associar a formação e a prática profissional</t>
  </si>
  <si>
    <t>3.16</t>
  </si>
  <si>
    <t>Orientação de alunos em projetos de extensão</t>
  </si>
  <si>
    <t>3.17</t>
  </si>
  <si>
    <t>Co-orientação de alunos em projetos de extensão</t>
  </si>
  <si>
    <t>GESTÃO E REPRESENTAÇÃO</t>
  </si>
  <si>
    <t>4.1</t>
  </si>
  <si>
    <t>Reitoria, pró-reitoria, direção geral de campus</t>
  </si>
  <si>
    <t>4.2</t>
  </si>
  <si>
    <t>Gestão de ensino/pesquisa/extensão/administração - nível I (direção de ensino…)</t>
  </si>
  <si>
    <t>4.3</t>
  </si>
  <si>
    <t>Gestão de ensino/pesquisa/extensão/administração - nível II (coordenação de ensino…)</t>
  </si>
  <si>
    <t>4.4</t>
  </si>
  <si>
    <t>Gestão de ensino/pesquisa/extensão/administração - nível III (coordenação de área, departamento, pólo de educação a distância ou equivalente…)</t>
  </si>
  <si>
    <t>4.5</t>
  </si>
  <si>
    <t>Gestão de ensino/pesquisa/extensão/administração - nível IV (coordenação de laboratórios e demais espaços de ensino-aprendizagem)</t>
  </si>
  <si>
    <t>4.6</t>
  </si>
  <si>
    <t xml:space="preserve">Coordenação de curso </t>
  </si>
  <si>
    <t>4.7</t>
  </si>
  <si>
    <t>Presidência ou coordenação em comissões, conselhos, grupos de trabalho e demais órgãos colegiados (interno ou externo)</t>
  </si>
  <si>
    <t>4.8</t>
  </si>
  <si>
    <t>Participação como titular em comissões, conselhos, grupos de trabalho e demais órgãos colegiados (interno ou externo)</t>
  </si>
  <si>
    <t>4.9</t>
  </si>
  <si>
    <t>Participação como suplente  em comissões, conselhos, grupos de trabalho e demais órgãos colegiados (interno ou externo)</t>
  </si>
  <si>
    <t>4.10</t>
  </si>
  <si>
    <t xml:space="preserve">Fiscal de contrato </t>
  </si>
  <si>
    <t>4.11</t>
  </si>
  <si>
    <t>Participação em banca de seleção de professor substituto ou visitante</t>
  </si>
  <si>
    <t>4.12</t>
  </si>
  <si>
    <t xml:space="preserve">Demais atividades de representação institucional, providas por ato da própria instituição ou do governo federal </t>
  </si>
  <si>
    <t>PRODUTOS DE ENSINO, PESQUISA E/OU EXTENSÃO</t>
  </si>
  <si>
    <t>5.1</t>
  </si>
  <si>
    <t>Produção de inventos e demais produtos de pesquisa com registro de patente</t>
  </si>
  <si>
    <t>5.2</t>
  </si>
  <si>
    <t>Publicação de livro técnico ou científico</t>
  </si>
  <si>
    <t>5.3</t>
  </si>
  <si>
    <t xml:space="preserve">Editoração, organização, revisão e/ou tradução de livro </t>
  </si>
  <si>
    <t>5.4</t>
  </si>
  <si>
    <t xml:space="preserve">Publicação de capítulo de livro </t>
  </si>
  <si>
    <t>5.5</t>
  </si>
  <si>
    <t>Publicação de manual técnico e/ou didático e relatório técnico</t>
  </si>
  <si>
    <t>5.6</t>
  </si>
  <si>
    <t>Publicação em revistas Qualis A1 e A2 (de acordo com as áreas de atuação do docente)</t>
  </si>
  <si>
    <t>5.7</t>
  </si>
  <si>
    <t>Publicação em revistas Qualis B1 e B2 (de acordo com as áreas de atuação do docente)</t>
  </si>
  <si>
    <t>5.8</t>
  </si>
  <si>
    <t>Publicação em revistas Qualis B3, B4, B5 e C (de acordo com as áreas de atuação do docente)</t>
  </si>
  <si>
    <t>5.9</t>
  </si>
  <si>
    <t>Publicação em revistas sem classificação</t>
  </si>
  <si>
    <t>5.10</t>
  </si>
  <si>
    <t>Publicação em eventos internacionais</t>
  </si>
  <si>
    <t>5.11</t>
  </si>
  <si>
    <t>Publicação em eventos nacionais</t>
  </si>
  <si>
    <t>5.12</t>
  </si>
  <si>
    <t>Publicação em eventos regionais</t>
  </si>
  <si>
    <t>5.13</t>
  </si>
  <si>
    <t>Participação em eventos como debatedor, palestrante, ofertante de minicursos ou oficinas</t>
  </si>
  <si>
    <t>TOTAL</t>
  </si>
  <si>
    <t>PLANO INDIVIDUAL DE TRABALHO DOCENTE</t>
  </si>
  <si>
    <t>Administração</t>
  </si>
  <si>
    <t>Agrárias</t>
  </si>
  <si>
    <t>ÁREA</t>
  </si>
  <si>
    <t>ATIVIDADES</t>
  </si>
  <si>
    <t>PONTUAÇÃO</t>
  </si>
  <si>
    <t>Florestais e ambientais</t>
  </si>
  <si>
    <t>Informática</t>
  </si>
  <si>
    <t>Colegiado de Ciências da Natureza, NDE Pós em ensino e tecnologias, NDE Agronomia, Comissão de avaliação de projetos de ensino.</t>
  </si>
  <si>
    <t>Horário de aulas 2021/1</t>
  </si>
  <si>
    <t>Coordenação de laboratório de Química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</si>
</sst>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7620</xdr:rowOff>
    </xdr:from>
    <xdr:to>
      <xdr:col>6</xdr:col>
      <xdr:colOff>3101340</xdr:colOff>
      <xdr:row>4</xdr:row>
      <xdr:rowOff>15240</xdr:rowOff>
    </xdr:to>
    <xdr:sp macro="" textlink="">
      <xdr:nvSpPr>
        <xdr:cNvPr id="1029" name="ComboBox1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22860</xdr:rowOff>
    </xdr:from>
    <xdr:to>
      <xdr:col>6</xdr:col>
      <xdr:colOff>3108960</xdr:colOff>
      <xdr:row>5</xdr:row>
      <xdr:rowOff>0</xdr:rowOff>
    </xdr:to>
    <xdr:sp macro="" textlink="">
      <xdr:nvSpPr>
        <xdr:cNvPr id="1030" name="ComboBox2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W93"/>
  <sheetViews>
    <sheetView showGridLines="0" tabSelected="1" topLeftCell="A85" zoomScale="90" zoomScaleNormal="90" workbookViewId="0">
      <selection activeCell="E82" sqref="E82"/>
    </sheetView>
  </sheetViews>
  <sheetFormatPr defaultColWidth="9.140625" defaultRowHeight="30" customHeight="1" x14ac:dyDescent="0.25"/>
  <cols>
    <col min="1" max="1" width="9.140625" style="24"/>
    <col min="2" max="2" width="6.28515625" style="82" customWidth="1"/>
    <col min="3" max="3" width="97.140625" style="41" customWidth="1"/>
    <col min="4" max="4" width="11.85546875" style="1" bestFit="1" customWidth="1"/>
    <col min="5" max="5" width="14.5703125" style="1" bestFit="1" customWidth="1"/>
    <col min="6" max="6" width="15" style="1" customWidth="1"/>
    <col min="7" max="7" width="48" style="26" customWidth="1"/>
    <col min="8" max="21" width="8.42578125" style="24"/>
    <col min="22" max="22" width="43.28515625" style="24" hidden="1" customWidth="1"/>
    <col min="23" max="23" width="9.140625" style="24" hidden="1" customWidth="1"/>
    <col min="24" max="1024" width="8.42578125" style="24"/>
    <col min="1025" max="16384" width="9.140625" style="24"/>
  </cols>
  <sheetData>
    <row r="1" spans="2:23" ht="30" customHeight="1" x14ac:dyDescent="0.2">
      <c r="B1" s="24"/>
      <c r="C1" s="85" t="s">
        <v>0</v>
      </c>
      <c r="D1" s="86"/>
      <c r="E1" s="86"/>
      <c r="F1" s="86"/>
      <c r="G1" s="86"/>
    </row>
    <row r="2" spans="2:23" ht="23.25" customHeight="1" x14ac:dyDescent="0.2">
      <c r="B2" s="90" t="s">
        <v>1</v>
      </c>
      <c r="C2" s="90"/>
      <c r="D2" s="88" t="s">
        <v>2</v>
      </c>
      <c r="E2" s="88"/>
      <c r="F2" s="88"/>
      <c r="G2" s="88"/>
      <c r="V2" s="43" t="s">
        <v>3</v>
      </c>
      <c r="W2" s="24" t="s">
        <v>4</v>
      </c>
    </row>
    <row r="3" spans="2:23" ht="23.25" customHeight="1" x14ac:dyDescent="0.2">
      <c r="B3" s="90" t="s">
        <v>5</v>
      </c>
      <c r="C3" s="90"/>
      <c r="D3" s="88">
        <v>2322575</v>
      </c>
      <c r="E3" s="88"/>
      <c r="F3" s="88"/>
      <c r="G3" s="88"/>
      <c r="V3" s="43" t="s">
        <v>6</v>
      </c>
      <c r="W3" s="24" t="s">
        <v>7</v>
      </c>
    </row>
    <row r="4" spans="2:23" ht="23.25" customHeight="1" x14ac:dyDescent="0.2">
      <c r="B4" s="90" t="s">
        <v>8</v>
      </c>
      <c r="C4" s="90"/>
      <c r="D4" s="89" t="s">
        <v>6</v>
      </c>
      <c r="E4" s="89"/>
      <c r="F4" s="89"/>
      <c r="G4" s="89"/>
      <c r="V4" s="43" t="s">
        <v>9</v>
      </c>
      <c r="W4" s="24" t="s">
        <v>10</v>
      </c>
    </row>
    <row r="5" spans="2:23" ht="23.25" customHeight="1" x14ac:dyDescent="0.2">
      <c r="B5" s="90" t="s">
        <v>11</v>
      </c>
      <c r="C5" s="90"/>
      <c r="D5" s="89" t="s">
        <v>26</v>
      </c>
      <c r="E5" s="89"/>
      <c r="F5" s="89"/>
      <c r="G5" s="89"/>
      <c r="V5" s="43" t="s">
        <v>12</v>
      </c>
      <c r="W5" s="24" t="s">
        <v>13</v>
      </c>
    </row>
    <row r="6" spans="2:23" ht="19.5" customHeight="1" x14ac:dyDescent="0.2">
      <c r="B6" s="25"/>
      <c r="C6" s="25"/>
      <c r="D6" s="23"/>
      <c r="E6" s="23"/>
      <c r="F6" s="23"/>
      <c r="V6" s="43" t="s">
        <v>14</v>
      </c>
      <c r="W6" s="24" t="s">
        <v>15</v>
      </c>
    </row>
    <row r="7" spans="2:23" ht="30" customHeight="1" x14ac:dyDescent="0.2">
      <c r="B7" s="27">
        <v>1</v>
      </c>
      <c r="C7" s="27" t="s">
        <v>16</v>
      </c>
      <c r="D7" s="2" t="s">
        <v>17</v>
      </c>
      <c r="E7" s="2" t="s">
        <v>18</v>
      </c>
      <c r="F7" s="2" t="s">
        <v>19</v>
      </c>
      <c r="G7" s="3" t="s">
        <v>20</v>
      </c>
      <c r="H7" s="87"/>
      <c r="I7" s="87"/>
      <c r="V7" s="43" t="s">
        <v>21</v>
      </c>
      <c r="W7" s="24" t="s">
        <v>22</v>
      </c>
    </row>
    <row r="8" spans="2:23" ht="36.75" customHeight="1" x14ac:dyDescent="0.2">
      <c r="B8" s="27" t="s">
        <v>23</v>
      </c>
      <c r="C8" s="28" t="s">
        <v>24</v>
      </c>
      <c r="D8" s="3">
        <v>2</v>
      </c>
      <c r="E8" s="5">
        <v>16</v>
      </c>
      <c r="F8" s="4">
        <f>D8*E8*0.75</f>
        <v>24</v>
      </c>
      <c r="G8" s="44" t="s">
        <v>196</v>
      </c>
      <c r="H8" s="29"/>
      <c r="V8" s="43" t="s">
        <v>25</v>
      </c>
      <c r="W8" s="24" t="s">
        <v>26</v>
      </c>
    </row>
    <row r="9" spans="2:23" ht="36.75" customHeight="1" x14ac:dyDescent="0.2">
      <c r="B9" s="75" t="s">
        <v>27</v>
      </c>
      <c r="C9" s="30" t="s">
        <v>28</v>
      </c>
      <c r="D9" s="3">
        <v>16</v>
      </c>
      <c r="E9" s="5"/>
      <c r="F9" s="4">
        <f>D9*E9</f>
        <v>0</v>
      </c>
      <c r="G9" s="44"/>
      <c r="H9" s="29"/>
      <c r="W9" s="24" t="s">
        <v>29</v>
      </c>
    </row>
    <row r="10" spans="2:23" ht="36.75" customHeight="1" x14ac:dyDescent="0.2">
      <c r="B10" s="27" t="s">
        <v>30</v>
      </c>
      <c r="C10" s="30" t="s">
        <v>31</v>
      </c>
      <c r="D10" s="3">
        <v>12</v>
      </c>
      <c r="E10" s="5"/>
      <c r="F10" s="4">
        <f t="shared" ref="F10:F73" si="0">D10*E10</f>
        <v>0</v>
      </c>
      <c r="G10" s="44"/>
      <c r="H10" s="29"/>
    </row>
    <row r="11" spans="2:23" ht="36.75" customHeight="1" x14ac:dyDescent="0.2">
      <c r="B11" s="75" t="s">
        <v>32</v>
      </c>
      <c r="C11" s="30" t="s">
        <v>33</v>
      </c>
      <c r="D11" s="3">
        <v>10</v>
      </c>
      <c r="E11" s="5"/>
      <c r="F11" s="4">
        <f t="shared" si="0"/>
        <v>0</v>
      </c>
      <c r="G11" s="44"/>
      <c r="H11" s="29"/>
    </row>
    <row r="12" spans="2:23" ht="36.75" customHeight="1" x14ac:dyDescent="0.2">
      <c r="B12" s="27" t="s">
        <v>34</v>
      </c>
      <c r="C12" s="30" t="s">
        <v>35</v>
      </c>
      <c r="D12" s="3">
        <v>8</v>
      </c>
      <c r="E12" s="5"/>
      <c r="F12" s="4">
        <f t="shared" si="0"/>
        <v>0</v>
      </c>
      <c r="G12" s="44"/>
      <c r="H12" s="29"/>
    </row>
    <row r="13" spans="2:23" ht="36.75" customHeight="1" x14ac:dyDescent="0.2">
      <c r="B13" s="75" t="s">
        <v>36</v>
      </c>
      <c r="C13" s="30" t="s">
        <v>37</v>
      </c>
      <c r="D13" s="3">
        <v>6</v>
      </c>
      <c r="E13" s="5"/>
      <c r="F13" s="4">
        <f t="shared" si="0"/>
        <v>0</v>
      </c>
      <c r="G13" s="44"/>
      <c r="H13" s="29"/>
    </row>
    <row r="14" spans="2:23" ht="36.75" customHeight="1" x14ac:dyDescent="0.2">
      <c r="B14" s="27" t="s">
        <v>38</v>
      </c>
      <c r="C14" s="30" t="s">
        <v>39</v>
      </c>
      <c r="D14" s="3">
        <v>5</v>
      </c>
      <c r="E14" s="5"/>
      <c r="F14" s="4">
        <f t="shared" si="0"/>
        <v>0</v>
      </c>
      <c r="G14" s="44"/>
      <c r="H14" s="29"/>
    </row>
    <row r="15" spans="2:23" ht="36.75" customHeight="1" x14ac:dyDescent="0.2">
      <c r="B15" s="75" t="s">
        <v>40</v>
      </c>
      <c r="C15" s="28" t="s">
        <v>41</v>
      </c>
      <c r="D15" s="3">
        <v>2</v>
      </c>
      <c r="E15" s="5"/>
      <c r="F15" s="4">
        <f t="shared" si="0"/>
        <v>0</v>
      </c>
      <c r="G15" s="44"/>
      <c r="H15" s="29"/>
    </row>
    <row r="16" spans="2:23" ht="36.75" customHeight="1" x14ac:dyDescent="0.2">
      <c r="B16" s="27" t="s">
        <v>42</v>
      </c>
      <c r="C16" s="28" t="s">
        <v>43</v>
      </c>
      <c r="D16" s="3">
        <v>1</v>
      </c>
      <c r="E16" s="5"/>
      <c r="F16" s="4">
        <f t="shared" si="0"/>
        <v>0</v>
      </c>
      <c r="G16" s="44"/>
      <c r="H16" s="29"/>
    </row>
    <row r="17" spans="2:8" ht="36.75" customHeight="1" x14ac:dyDescent="0.2">
      <c r="B17" s="75" t="s">
        <v>44</v>
      </c>
      <c r="C17" s="28" t="s">
        <v>45</v>
      </c>
      <c r="D17" s="3">
        <v>1</v>
      </c>
      <c r="E17" s="5"/>
      <c r="F17" s="4">
        <f t="shared" si="0"/>
        <v>0</v>
      </c>
      <c r="G17" s="44"/>
      <c r="H17" s="29"/>
    </row>
    <row r="18" spans="2:8" ht="36.75" customHeight="1" x14ac:dyDescent="0.2">
      <c r="B18" s="27" t="s">
        <v>46</v>
      </c>
      <c r="C18" s="28" t="s">
        <v>47</v>
      </c>
      <c r="D18" s="3">
        <v>1</v>
      </c>
      <c r="E18" s="5"/>
      <c r="F18" s="4">
        <f t="shared" si="0"/>
        <v>0</v>
      </c>
      <c r="G18" s="44"/>
      <c r="H18" s="29"/>
    </row>
    <row r="19" spans="2:8" ht="36.75" customHeight="1" x14ac:dyDescent="0.2">
      <c r="B19" s="75" t="s">
        <v>48</v>
      </c>
      <c r="C19" s="28" t="s">
        <v>49</v>
      </c>
      <c r="D19" s="3">
        <v>1</v>
      </c>
      <c r="E19" s="5"/>
      <c r="F19" s="4">
        <f t="shared" si="0"/>
        <v>0</v>
      </c>
      <c r="G19" s="44"/>
      <c r="H19" s="29"/>
    </row>
    <row r="20" spans="2:8" ht="36.75" customHeight="1" x14ac:dyDescent="0.2">
      <c r="B20" s="27" t="s">
        <v>50</v>
      </c>
      <c r="C20" s="28" t="s">
        <v>51</v>
      </c>
      <c r="D20" s="3">
        <v>2</v>
      </c>
      <c r="E20" s="5"/>
      <c r="F20" s="4">
        <f t="shared" si="0"/>
        <v>0</v>
      </c>
      <c r="G20" s="44"/>
      <c r="H20" s="29"/>
    </row>
    <row r="21" spans="2:8" ht="36.75" customHeight="1" x14ac:dyDescent="0.2">
      <c r="B21" s="75" t="s">
        <v>52</v>
      </c>
      <c r="C21" s="28" t="s">
        <v>53</v>
      </c>
      <c r="D21" s="3">
        <v>1</v>
      </c>
      <c r="E21" s="5"/>
      <c r="F21" s="4">
        <f t="shared" si="0"/>
        <v>0</v>
      </c>
      <c r="G21" s="44"/>
      <c r="H21" s="29"/>
    </row>
    <row r="22" spans="2:8" ht="36.75" customHeight="1" x14ac:dyDescent="0.2">
      <c r="B22" s="27" t="s">
        <v>54</v>
      </c>
      <c r="C22" s="28" t="s">
        <v>55</v>
      </c>
      <c r="D22" s="3">
        <v>1</v>
      </c>
      <c r="E22" s="5"/>
      <c r="F22" s="4">
        <f t="shared" si="0"/>
        <v>0</v>
      </c>
      <c r="G22" s="44"/>
      <c r="H22" s="29"/>
    </row>
    <row r="23" spans="2:8" ht="36.75" customHeight="1" x14ac:dyDescent="0.2">
      <c r="B23" s="75" t="s">
        <v>56</v>
      </c>
      <c r="C23" s="28" t="s">
        <v>57</v>
      </c>
      <c r="D23" s="3">
        <v>1</v>
      </c>
      <c r="E23" s="5"/>
      <c r="F23" s="4">
        <f t="shared" si="0"/>
        <v>0</v>
      </c>
      <c r="G23" s="44"/>
      <c r="H23" s="29"/>
    </row>
    <row r="24" spans="2:8" ht="36.75" customHeight="1" x14ac:dyDescent="0.2">
      <c r="B24" s="27" t="s">
        <v>58</v>
      </c>
      <c r="C24" s="28" t="s">
        <v>59</v>
      </c>
      <c r="D24" s="3">
        <v>0.5</v>
      </c>
      <c r="E24" s="5"/>
      <c r="F24" s="4">
        <f t="shared" si="0"/>
        <v>0</v>
      </c>
      <c r="G24" s="44"/>
      <c r="H24" s="29"/>
    </row>
    <row r="25" spans="2:8" ht="36.75" customHeight="1" x14ac:dyDescent="0.2">
      <c r="B25" s="31">
        <v>2</v>
      </c>
      <c r="C25" s="31" t="s">
        <v>60</v>
      </c>
      <c r="D25" s="6" t="s">
        <v>17</v>
      </c>
      <c r="E25" s="6" t="s">
        <v>18</v>
      </c>
      <c r="F25" s="6" t="s">
        <v>19</v>
      </c>
      <c r="G25" s="7" t="s">
        <v>20</v>
      </c>
    </row>
    <row r="26" spans="2:8" ht="36.75" customHeight="1" x14ac:dyDescent="0.2">
      <c r="B26" s="76" t="s">
        <v>61</v>
      </c>
      <c r="C26" s="32" t="s">
        <v>62</v>
      </c>
      <c r="D26" s="7">
        <v>16</v>
      </c>
      <c r="E26" s="17"/>
      <c r="F26" s="8">
        <f t="shared" si="0"/>
        <v>0</v>
      </c>
      <c r="G26" s="45"/>
    </row>
    <row r="27" spans="2:8" ht="36.75" customHeight="1" x14ac:dyDescent="0.2">
      <c r="B27" s="76" t="s">
        <v>63</v>
      </c>
      <c r="C27" s="32" t="s">
        <v>64</v>
      </c>
      <c r="D27" s="7">
        <v>12</v>
      </c>
      <c r="E27" s="17"/>
      <c r="F27" s="8">
        <f t="shared" si="0"/>
        <v>0</v>
      </c>
      <c r="G27" s="45"/>
    </row>
    <row r="28" spans="2:8" ht="36.75" customHeight="1" x14ac:dyDescent="0.2">
      <c r="B28" s="76" t="s">
        <v>65</v>
      </c>
      <c r="C28" s="32" t="s">
        <v>66</v>
      </c>
      <c r="D28" s="7">
        <v>10</v>
      </c>
      <c r="E28" s="17"/>
      <c r="F28" s="8">
        <f t="shared" si="0"/>
        <v>0</v>
      </c>
      <c r="G28" s="45"/>
    </row>
    <row r="29" spans="2:8" ht="36.75" customHeight="1" x14ac:dyDescent="0.2">
      <c r="B29" s="76" t="s">
        <v>67</v>
      </c>
      <c r="C29" s="32" t="s">
        <v>68</v>
      </c>
      <c r="D29" s="7">
        <v>8</v>
      </c>
      <c r="E29" s="17"/>
      <c r="F29" s="8">
        <f t="shared" si="0"/>
        <v>0</v>
      </c>
      <c r="G29" s="45"/>
    </row>
    <row r="30" spans="2:8" ht="36.75" customHeight="1" x14ac:dyDescent="0.2">
      <c r="B30" s="76" t="s">
        <v>69</v>
      </c>
      <c r="C30" s="32" t="s">
        <v>70</v>
      </c>
      <c r="D30" s="7">
        <v>6</v>
      </c>
      <c r="E30" s="17"/>
      <c r="F30" s="8">
        <f t="shared" si="0"/>
        <v>0</v>
      </c>
      <c r="G30" s="45"/>
    </row>
    <row r="31" spans="2:8" ht="36.75" customHeight="1" x14ac:dyDescent="0.2">
      <c r="B31" s="76" t="s">
        <v>71</v>
      </c>
      <c r="C31" s="32" t="s">
        <v>72</v>
      </c>
      <c r="D31" s="7">
        <v>5</v>
      </c>
      <c r="E31" s="17"/>
      <c r="F31" s="8">
        <f t="shared" si="0"/>
        <v>0</v>
      </c>
      <c r="G31" s="45"/>
    </row>
    <row r="32" spans="2:8" ht="36.75" customHeight="1" x14ac:dyDescent="0.2">
      <c r="B32" s="76" t="s">
        <v>73</v>
      </c>
      <c r="C32" s="32" t="s">
        <v>74</v>
      </c>
      <c r="D32" s="7">
        <v>6</v>
      </c>
      <c r="E32" s="17"/>
      <c r="F32" s="8">
        <f t="shared" si="0"/>
        <v>0</v>
      </c>
      <c r="G32" s="45"/>
    </row>
    <row r="33" spans="2:22" ht="36.75" customHeight="1" x14ac:dyDescent="0.2">
      <c r="B33" s="76" t="s">
        <v>75</v>
      </c>
      <c r="C33" s="32" t="s">
        <v>76</v>
      </c>
      <c r="D33" s="7">
        <v>4</v>
      </c>
      <c r="E33" s="17"/>
      <c r="F33" s="8">
        <f t="shared" si="0"/>
        <v>0</v>
      </c>
      <c r="G33" s="45"/>
    </row>
    <row r="34" spans="2:22" ht="36.75" customHeight="1" x14ac:dyDescent="0.2">
      <c r="B34" s="76" t="s">
        <v>77</v>
      </c>
      <c r="C34" s="32" t="s">
        <v>78</v>
      </c>
      <c r="D34" s="7">
        <v>2</v>
      </c>
      <c r="E34" s="17"/>
      <c r="F34" s="8">
        <f t="shared" si="0"/>
        <v>0</v>
      </c>
      <c r="G34" s="45"/>
    </row>
    <row r="35" spans="2:22" ht="36.75" customHeight="1" x14ac:dyDescent="0.2">
      <c r="B35" s="76" t="s">
        <v>79</v>
      </c>
      <c r="C35" s="32" t="s">
        <v>80</v>
      </c>
      <c r="D35" s="7">
        <v>4</v>
      </c>
      <c r="E35" s="17"/>
      <c r="F35" s="8">
        <f t="shared" si="0"/>
        <v>0</v>
      </c>
      <c r="G35" s="45"/>
      <c r="V35" s="33"/>
    </row>
    <row r="36" spans="2:22" ht="36.75" customHeight="1" x14ac:dyDescent="0.2">
      <c r="B36" s="76" t="s">
        <v>81</v>
      </c>
      <c r="C36" s="32" t="s">
        <v>82</v>
      </c>
      <c r="D36" s="7">
        <v>2</v>
      </c>
      <c r="E36" s="17"/>
      <c r="F36" s="8">
        <f t="shared" si="0"/>
        <v>0</v>
      </c>
      <c r="G36" s="45"/>
      <c r="V36" s="34"/>
    </row>
    <row r="37" spans="2:22" ht="36.75" customHeight="1" x14ac:dyDescent="0.2">
      <c r="B37" s="76" t="s">
        <v>83</v>
      </c>
      <c r="C37" s="32" t="s">
        <v>84</v>
      </c>
      <c r="D37" s="7">
        <v>1</v>
      </c>
      <c r="E37" s="17"/>
      <c r="F37" s="8">
        <f t="shared" si="0"/>
        <v>0</v>
      </c>
      <c r="G37" s="45"/>
    </row>
    <row r="38" spans="2:22" s="33" customFormat="1" ht="36.75" customHeight="1" x14ac:dyDescent="0.2">
      <c r="B38" s="76" t="s">
        <v>85</v>
      </c>
      <c r="C38" s="32" t="s">
        <v>86</v>
      </c>
      <c r="D38" s="7">
        <v>2</v>
      </c>
      <c r="E38" s="5"/>
      <c r="F38" s="8">
        <f t="shared" si="0"/>
        <v>0</v>
      </c>
      <c r="G38" s="46"/>
      <c r="V38" s="24"/>
    </row>
    <row r="39" spans="2:22" s="34" customFormat="1" ht="36.75" customHeight="1" x14ac:dyDescent="0.2">
      <c r="B39" s="76" t="s">
        <v>87</v>
      </c>
      <c r="C39" s="32" t="s">
        <v>88</v>
      </c>
      <c r="D39" s="7">
        <v>0.5</v>
      </c>
      <c r="E39" s="5"/>
      <c r="F39" s="8">
        <f t="shared" si="0"/>
        <v>0</v>
      </c>
      <c r="G39" s="47"/>
      <c r="V39" s="24"/>
    </row>
    <row r="40" spans="2:22" ht="36.75" customHeight="1" x14ac:dyDescent="0.2">
      <c r="B40" s="76" t="s">
        <v>89</v>
      </c>
      <c r="C40" s="32" t="s">
        <v>90</v>
      </c>
      <c r="D40" s="7">
        <v>1</v>
      </c>
      <c r="E40" s="17"/>
      <c r="F40" s="8">
        <f t="shared" si="0"/>
        <v>0</v>
      </c>
      <c r="G40" s="45"/>
    </row>
    <row r="41" spans="2:22" ht="36.75" customHeight="1" x14ac:dyDescent="0.2">
      <c r="B41" s="76" t="s">
        <v>91</v>
      </c>
      <c r="C41" s="32" t="s">
        <v>92</v>
      </c>
      <c r="D41" s="7">
        <v>0.5</v>
      </c>
      <c r="E41" s="17"/>
      <c r="F41" s="8">
        <f t="shared" si="0"/>
        <v>0</v>
      </c>
      <c r="G41" s="45"/>
    </row>
    <row r="42" spans="2:22" ht="36.75" customHeight="1" x14ac:dyDescent="0.2">
      <c r="B42" s="76" t="s">
        <v>93</v>
      </c>
      <c r="C42" s="32" t="s">
        <v>94</v>
      </c>
      <c r="D42" s="7">
        <v>1</v>
      </c>
      <c r="E42" s="17"/>
      <c r="F42" s="8">
        <f t="shared" si="0"/>
        <v>0</v>
      </c>
      <c r="G42" s="45"/>
    </row>
    <row r="43" spans="2:22" ht="36.75" customHeight="1" x14ac:dyDescent="0.2">
      <c r="B43" s="76" t="s">
        <v>95</v>
      </c>
      <c r="C43" s="32" t="s">
        <v>96</v>
      </c>
      <c r="D43" s="7">
        <v>0.5</v>
      </c>
      <c r="E43" s="17"/>
      <c r="F43" s="8">
        <f t="shared" si="0"/>
        <v>0</v>
      </c>
      <c r="G43" s="45"/>
    </row>
    <row r="44" spans="2:22" ht="36.75" customHeight="1" x14ac:dyDescent="0.2">
      <c r="B44" s="76" t="s">
        <v>97</v>
      </c>
      <c r="C44" s="32" t="s">
        <v>98</v>
      </c>
      <c r="D44" s="7">
        <v>2</v>
      </c>
      <c r="E44" s="17"/>
      <c r="F44" s="8">
        <f t="shared" si="0"/>
        <v>0</v>
      </c>
      <c r="G44" s="45"/>
    </row>
    <row r="45" spans="2:22" ht="36.75" customHeight="1" x14ac:dyDescent="0.2">
      <c r="B45" s="35">
        <v>3</v>
      </c>
      <c r="C45" s="35" t="s">
        <v>99</v>
      </c>
      <c r="D45" s="9" t="s">
        <v>17</v>
      </c>
      <c r="E45" s="9" t="s">
        <v>18</v>
      </c>
      <c r="F45" s="9" t="s">
        <v>19</v>
      </c>
      <c r="G45" s="10" t="s">
        <v>20</v>
      </c>
    </row>
    <row r="46" spans="2:22" ht="36.75" customHeight="1" x14ac:dyDescent="0.2">
      <c r="B46" s="77" t="s">
        <v>100</v>
      </c>
      <c r="C46" s="36" t="s">
        <v>101</v>
      </c>
      <c r="D46" s="10">
        <v>16</v>
      </c>
      <c r="E46" s="17"/>
      <c r="F46" s="11">
        <f t="shared" si="0"/>
        <v>0</v>
      </c>
      <c r="G46" s="45"/>
    </row>
    <row r="47" spans="2:22" ht="36.75" customHeight="1" x14ac:dyDescent="0.2">
      <c r="B47" s="77" t="s">
        <v>102</v>
      </c>
      <c r="C47" s="36" t="s">
        <v>103</v>
      </c>
      <c r="D47" s="10">
        <v>12</v>
      </c>
      <c r="E47" s="17"/>
      <c r="F47" s="11">
        <f t="shared" si="0"/>
        <v>0</v>
      </c>
      <c r="G47" s="45"/>
    </row>
    <row r="48" spans="2:22" ht="36.75" customHeight="1" x14ac:dyDescent="0.2">
      <c r="B48" s="77" t="s">
        <v>104</v>
      </c>
      <c r="C48" s="36" t="s">
        <v>105</v>
      </c>
      <c r="D48" s="10">
        <v>10</v>
      </c>
      <c r="E48" s="17"/>
      <c r="F48" s="11">
        <f t="shared" si="0"/>
        <v>0</v>
      </c>
      <c r="G48" s="45"/>
    </row>
    <row r="49" spans="2:7" ht="36.75" customHeight="1" x14ac:dyDescent="0.2">
      <c r="B49" s="77" t="s">
        <v>106</v>
      </c>
      <c r="C49" s="36" t="s">
        <v>107</v>
      </c>
      <c r="D49" s="10">
        <v>8</v>
      </c>
      <c r="E49" s="17"/>
      <c r="F49" s="11">
        <f t="shared" si="0"/>
        <v>0</v>
      </c>
      <c r="G49" s="45"/>
    </row>
    <row r="50" spans="2:7" ht="36.75" customHeight="1" x14ac:dyDescent="0.2">
      <c r="B50" s="77" t="s">
        <v>108</v>
      </c>
      <c r="C50" s="36" t="s">
        <v>109</v>
      </c>
      <c r="D50" s="10">
        <v>6</v>
      </c>
      <c r="E50" s="17"/>
      <c r="F50" s="11">
        <f t="shared" si="0"/>
        <v>0</v>
      </c>
      <c r="G50" s="45"/>
    </row>
    <row r="51" spans="2:7" ht="36.75" customHeight="1" x14ac:dyDescent="0.2">
      <c r="B51" s="77" t="s">
        <v>110</v>
      </c>
      <c r="C51" s="36" t="s">
        <v>111</v>
      </c>
      <c r="D51" s="10">
        <v>5</v>
      </c>
      <c r="E51" s="17"/>
      <c r="F51" s="11">
        <f t="shared" si="0"/>
        <v>0</v>
      </c>
      <c r="G51" s="45"/>
    </row>
    <row r="52" spans="2:7" ht="36.75" customHeight="1" x14ac:dyDescent="0.2">
      <c r="B52" s="77" t="s">
        <v>112</v>
      </c>
      <c r="C52" s="36" t="s">
        <v>113</v>
      </c>
      <c r="D52" s="10">
        <v>6</v>
      </c>
      <c r="E52" s="17"/>
      <c r="F52" s="11">
        <f t="shared" si="0"/>
        <v>0</v>
      </c>
      <c r="G52" s="45"/>
    </row>
    <row r="53" spans="2:7" ht="36.75" customHeight="1" x14ac:dyDescent="0.2">
      <c r="B53" s="77" t="s">
        <v>114</v>
      </c>
      <c r="C53" s="36" t="s">
        <v>115</v>
      </c>
      <c r="D53" s="10">
        <v>4</v>
      </c>
      <c r="E53" s="17"/>
      <c r="F53" s="11">
        <f t="shared" si="0"/>
        <v>0</v>
      </c>
      <c r="G53" s="45"/>
    </row>
    <row r="54" spans="2:7" ht="36.75" customHeight="1" x14ac:dyDescent="0.2">
      <c r="B54" s="77" t="s">
        <v>116</v>
      </c>
      <c r="C54" s="36" t="s">
        <v>117</v>
      </c>
      <c r="D54" s="10">
        <v>2</v>
      </c>
      <c r="E54" s="17"/>
      <c r="F54" s="11">
        <f t="shared" si="0"/>
        <v>0</v>
      </c>
      <c r="G54" s="45"/>
    </row>
    <row r="55" spans="2:7" ht="36.75" customHeight="1" x14ac:dyDescent="0.2">
      <c r="B55" s="77" t="s">
        <v>118</v>
      </c>
      <c r="C55" s="36" t="s">
        <v>119</v>
      </c>
      <c r="D55" s="10">
        <v>4</v>
      </c>
      <c r="E55" s="17"/>
      <c r="F55" s="11">
        <f t="shared" si="0"/>
        <v>0</v>
      </c>
      <c r="G55" s="45"/>
    </row>
    <row r="56" spans="2:7" ht="36.75" customHeight="1" x14ac:dyDescent="0.2">
      <c r="B56" s="77" t="s">
        <v>120</v>
      </c>
      <c r="C56" s="36" t="s">
        <v>121</v>
      </c>
      <c r="D56" s="10">
        <v>2</v>
      </c>
      <c r="E56" s="17"/>
      <c r="F56" s="11">
        <f t="shared" si="0"/>
        <v>0</v>
      </c>
      <c r="G56" s="45"/>
    </row>
    <row r="57" spans="2:7" ht="36.75" customHeight="1" x14ac:dyDescent="0.2">
      <c r="B57" s="77" t="s">
        <v>122</v>
      </c>
      <c r="C57" s="36" t="s">
        <v>123</v>
      </c>
      <c r="D57" s="10">
        <v>1</v>
      </c>
      <c r="E57" s="17"/>
      <c r="F57" s="11">
        <f t="shared" si="0"/>
        <v>0</v>
      </c>
      <c r="G57" s="45"/>
    </row>
    <row r="58" spans="2:7" ht="36.75" customHeight="1" x14ac:dyDescent="0.2">
      <c r="B58" s="77" t="s">
        <v>124</v>
      </c>
      <c r="C58" s="36" t="s">
        <v>125</v>
      </c>
      <c r="D58" s="10">
        <v>2</v>
      </c>
      <c r="E58" s="17"/>
      <c r="F58" s="11">
        <f t="shared" si="0"/>
        <v>0</v>
      </c>
      <c r="G58" s="45"/>
    </row>
    <row r="59" spans="2:7" ht="36.75" customHeight="1" x14ac:dyDescent="0.2">
      <c r="B59" s="77" t="s">
        <v>126</v>
      </c>
      <c r="C59" s="37" t="s">
        <v>127</v>
      </c>
      <c r="D59" s="10">
        <v>2</v>
      </c>
      <c r="E59" s="17"/>
      <c r="F59" s="11">
        <f t="shared" si="0"/>
        <v>0</v>
      </c>
      <c r="G59" s="45"/>
    </row>
    <row r="60" spans="2:7" ht="36.75" customHeight="1" x14ac:dyDescent="0.2">
      <c r="B60" s="77" t="s">
        <v>128</v>
      </c>
      <c r="C60" s="37" t="s">
        <v>129</v>
      </c>
      <c r="D60" s="10">
        <v>1</v>
      </c>
      <c r="E60" s="17"/>
      <c r="F60" s="11">
        <f t="shared" si="0"/>
        <v>0</v>
      </c>
      <c r="G60" s="45"/>
    </row>
    <row r="61" spans="2:7" ht="36.75" customHeight="1" x14ac:dyDescent="0.2">
      <c r="B61" s="77" t="s">
        <v>130</v>
      </c>
      <c r="C61" s="36" t="s">
        <v>131</v>
      </c>
      <c r="D61" s="10">
        <v>1</v>
      </c>
      <c r="E61" s="17"/>
      <c r="F61" s="11">
        <f t="shared" si="0"/>
        <v>0</v>
      </c>
      <c r="G61" s="45"/>
    </row>
    <row r="62" spans="2:7" ht="36.75" customHeight="1" x14ac:dyDescent="0.2">
      <c r="B62" s="77" t="s">
        <v>132</v>
      </c>
      <c r="C62" s="36" t="s">
        <v>133</v>
      </c>
      <c r="D62" s="10">
        <v>0.5</v>
      </c>
      <c r="E62" s="17"/>
      <c r="F62" s="11">
        <f t="shared" si="0"/>
        <v>0</v>
      </c>
      <c r="G62" s="45"/>
    </row>
    <row r="63" spans="2:7" ht="36.75" customHeight="1" x14ac:dyDescent="0.2">
      <c r="B63" s="78">
        <v>4</v>
      </c>
      <c r="C63" s="12" t="s">
        <v>134</v>
      </c>
      <c r="D63" s="13" t="s">
        <v>17</v>
      </c>
      <c r="E63" s="13" t="s">
        <v>18</v>
      </c>
      <c r="F63" s="13" t="s">
        <v>19</v>
      </c>
      <c r="G63" s="14" t="s">
        <v>20</v>
      </c>
    </row>
    <row r="64" spans="2:7" ht="36.75" customHeight="1" x14ac:dyDescent="0.2">
      <c r="B64" s="79" t="s">
        <v>135</v>
      </c>
      <c r="C64" s="38" t="s">
        <v>136</v>
      </c>
      <c r="D64" s="14">
        <v>40</v>
      </c>
      <c r="E64" s="18"/>
      <c r="F64" s="15">
        <f t="shared" si="0"/>
        <v>0</v>
      </c>
      <c r="G64" s="45"/>
    </row>
    <row r="65" spans="2:7" ht="36.75" customHeight="1" x14ac:dyDescent="0.2">
      <c r="B65" s="79" t="s">
        <v>137</v>
      </c>
      <c r="C65" s="38" t="s">
        <v>138</v>
      </c>
      <c r="D65" s="14">
        <v>20</v>
      </c>
      <c r="E65" s="5"/>
      <c r="F65" s="15">
        <f t="shared" si="0"/>
        <v>0</v>
      </c>
      <c r="G65" s="45"/>
    </row>
    <row r="66" spans="2:7" ht="36.75" customHeight="1" x14ac:dyDescent="0.2">
      <c r="B66" s="79" t="s">
        <v>139</v>
      </c>
      <c r="C66" s="38" t="s">
        <v>140</v>
      </c>
      <c r="D66" s="14">
        <v>15</v>
      </c>
      <c r="E66" s="5"/>
      <c r="F66" s="15">
        <f t="shared" si="0"/>
        <v>0</v>
      </c>
      <c r="G66" s="45"/>
    </row>
    <row r="67" spans="2:7" ht="36.75" customHeight="1" x14ac:dyDescent="0.2">
      <c r="B67" s="79" t="s">
        <v>141</v>
      </c>
      <c r="C67" s="38" t="s">
        <v>142</v>
      </c>
      <c r="D67" s="14">
        <v>10</v>
      </c>
      <c r="E67" s="5"/>
      <c r="F67" s="15">
        <f t="shared" si="0"/>
        <v>0</v>
      </c>
      <c r="G67" s="45"/>
    </row>
    <row r="68" spans="2:7" ht="36.75" customHeight="1" x14ac:dyDescent="0.2">
      <c r="B68" s="79" t="s">
        <v>143</v>
      </c>
      <c r="C68" s="38" t="s">
        <v>144</v>
      </c>
      <c r="D68" s="14">
        <v>5</v>
      </c>
      <c r="E68" s="5">
        <v>1</v>
      </c>
      <c r="F68" s="15">
        <f t="shared" si="0"/>
        <v>5</v>
      </c>
      <c r="G68" s="45" t="s">
        <v>197</v>
      </c>
    </row>
    <row r="69" spans="2:7" ht="36.75" customHeight="1" x14ac:dyDescent="0.2">
      <c r="B69" s="79" t="s">
        <v>145</v>
      </c>
      <c r="C69" s="38" t="s">
        <v>146</v>
      </c>
      <c r="D69" s="14">
        <v>10</v>
      </c>
      <c r="E69" s="5"/>
      <c r="F69" s="15">
        <f t="shared" si="0"/>
        <v>0</v>
      </c>
      <c r="G69" s="45"/>
    </row>
    <row r="70" spans="2:7" ht="36.75" customHeight="1" x14ac:dyDescent="0.2">
      <c r="B70" s="79" t="s">
        <v>147</v>
      </c>
      <c r="C70" s="38" t="s">
        <v>148</v>
      </c>
      <c r="D70" s="14">
        <v>4</v>
      </c>
      <c r="E70" s="5"/>
      <c r="F70" s="15">
        <f t="shared" si="0"/>
        <v>0</v>
      </c>
      <c r="G70" s="45"/>
    </row>
    <row r="71" spans="2:7" ht="36.75" customHeight="1" x14ac:dyDescent="0.2">
      <c r="B71" s="79" t="s">
        <v>149</v>
      </c>
      <c r="C71" s="38" t="s">
        <v>150</v>
      </c>
      <c r="D71" s="14">
        <v>2</v>
      </c>
      <c r="E71" s="5">
        <v>4</v>
      </c>
      <c r="F71" s="15">
        <f t="shared" si="0"/>
        <v>8</v>
      </c>
      <c r="G71" s="45" t="s">
        <v>195</v>
      </c>
    </row>
    <row r="72" spans="2:7" ht="36.75" customHeight="1" x14ac:dyDescent="0.2">
      <c r="B72" s="79" t="s">
        <v>151</v>
      </c>
      <c r="C72" s="38" t="s">
        <v>152</v>
      </c>
      <c r="D72" s="14">
        <v>0.5</v>
      </c>
      <c r="E72" s="5"/>
      <c r="F72" s="15">
        <f t="shared" si="0"/>
        <v>0</v>
      </c>
      <c r="G72" s="45"/>
    </row>
    <row r="73" spans="2:7" ht="36.75" customHeight="1" x14ac:dyDescent="0.2">
      <c r="B73" s="79" t="s">
        <v>153</v>
      </c>
      <c r="C73" s="38" t="s">
        <v>154</v>
      </c>
      <c r="D73" s="14">
        <v>0.5</v>
      </c>
      <c r="E73" s="5"/>
      <c r="F73" s="15">
        <f t="shared" si="0"/>
        <v>0</v>
      </c>
      <c r="G73" s="45"/>
    </row>
    <row r="74" spans="2:7" ht="36.75" customHeight="1" x14ac:dyDescent="0.2">
      <c r="B74" s="79" t="s">
        <v>155</v>
      </c>
      <c r="C74" s="38" t="s">
        <v>156</v>
      </c>
      <c r="D74" s="14">
        <v>1</v>
      </c>
      <c r="E74" s="5"/>
      <c r="F74" s="15">
        <f t="shared" ref="F74:F89" si="1">D74*E74</f>
        <v>0</v>
      </c>
      <c r="G74" s="45"/>
    </row>
    <row r="75" spans="2:7" ht="36.75" customHeight="1" x14ac:dyDescent="0.2">
      <c r="B75" s="79" t="s">
        <v>157</v>
      </c>
      <c r="C75" s="38" t="s">
        <v>158</v>
      </c>
      <c r="D75" s="14">
        <v>2</v>
      </c>
      <c r="E75" s="5"/>
      <c r="F75" s="15">
        <f t="shared" si="1"/>
        <v>0</v>
      </c>
      <c r="G75" s="45"/>
    </row>
    <row r="76" spans="2:7" ht="36.75" customHeight="1" x14ac:dyDescent="0.2">
      <c r="B76" s="80">
        <v>5</v>
      </c>
      <c r="C76" s="19" t="s">
        <v>159</v>
      </c>
      <c r="D76" s="20" t="s">
        <v>17</v>
      </c>
      <c r="E76" s="20" t="s">
        <v>18</v>
      </c>
      <c r="F76" s="20" t="s">
        <v>19</v>
      </c>
      <c r="G76" s="21" t="s">
        <v>20</v>
      </c>
    </row>
    <row r="77" spans="2:7" ht="36.75" customHeight="1" x14ac:dyDescent="0.2">
      <c r="B77" s="81" t="s">
        <v>160</v>
      </c>
      <c r="C77" s="39" t="s">
        <v>161</v>
      </c>
      <c r="D77" s="21">
        <v>16</v>
      </c>
      <c r="E77" s="17"/>
      <c r="F77" s="22">
        <f t="shared" si="1"/>
        <v>0</v>
      </c>
      <c r="G77" s="45"/>
    </row>
    <row r="78" spans="2:7" ht="36.75" customHeight="1" x14ac:dyDescent="0.2">
      <c r="B78" s="81" t="s">
        <v>162</v>
      </c>
      <c r="C78" s="39" t="s">
        <v>163</v>
      </c>
      <c r="D78" s="21">
        <v>16</v>
      </c>
      <c r="E78" s="17"/>
      <c r="F78" s="22">
        <f t="shared" si="1"/>
        <v>0</v>
      </c>
      <c r="G78" s="45"/>
    </row>
    <row r="79" spans="2:7" ht="36.75" customHeight="1" x14ac:dyDescent="0.2">
      <c r="B79" s="81" t="s">
        <v>164</v>
      </c>
      <c r="C79" s="39" t="s">
        <v>165</v>
      </c>
      <c r="D79" s="21">
        <v>16</v>
      </c>
      <c r="E79" s="17"/>
      <c r="F79" s="22">
        <f t="shared" si="1"/>
        <v>0</v>
      </c>
      <c r="G79" s="45"/>
    </row>
    <row r="80" spans="2:7" ht="36.75" customHeight="1" x14ac:dyDescent="0.2">
      <c r="B80" s="81" t="s">
        <v>166</v>
      </c>
      <c r="C80" s="39" t="s">
        <v>167</v>
      </c>
      <c r="D80" s="21">
        <v>12</v>
      </c>
      <c r="E80" s="17"/>
      <c r="F80" s="22">
        <f t="shared" si="1"/>
        <v>0</v>
      </c>
      <c r="G80" s="45"/>
    </row>
    <row r="81" spans="2:7" ht="36.75" customHeight="1" x14ac:dyDescent="0.2">
      <c r="B81" s="81" t="s">
        <v>168</v>
      </c>
      <c r="C81" s="39" t="s">
        <v>169</v>
      </c>
      <c r="D81" s="21">
        <v>12</v>
      </c>
      <c r="E81" s="17">
        <v>2</v>
      </c>
      <c r="F81" s="22">
        <f t="shared" si="1"/>
        <v>24</v>
      </c>
      <c r="G81" s="45"/>
    </row>
    <row r="82" spans="2:7" ht="36.75" customHeight="1" x14ac:dyDescent="0.2">
      <c r="B82" s="81" t="s">
        <v>170</v>
      </c>
      <c r="C82" s="39" t="s">
        <v>171</v>
      </c>
      <c r="D82" s="21">
        <v>12</v>
      </c>
      <c r="E82" s="17"/>
      <c r="F82" s="22">
        <f t="shared" si="1"/>
        <v>0</v>
      </c>
      <c r="G82" s="45"/>
    </row>
    <row r="83" spans="2:7" ht="36.75" customHeight="1" x14ac:dyDescent="0.2">
      <c r="B83" s="81" t="s">
        <v>172</v>
      </c>
      <c r="C83" s="39" t="s">
        <v>173</v>
      </c>
      <c r="D83" s="21">
        <v>10</v>
      </c>
      <c r="E83" s="17"/>
      <c r="F83" s="22">
        <f t="shared" si="1"/>
        <v>0</v>
      </c>
      <c r="G83" s="45"/>
    </row>
    <row r="84" spans="2:7" ht="36.75" customHeight="1" x14ac:dyDescent="0.2">
      <c r="B84" s="81" t="s">
        <v>174</v>
      </c>
      <c r="C84" s="39" t="s">
        <v>175</v>
      </c>
      <c r="D84" s="21">
        <v>8</v>
      </c>
      <c r="E84" s="17"/>
      <c r="F84" s="22">
        <f t="shared" si="1"/>
        <v>0</v>
      </c>
      <c r="G84" s="45"/>
    </row>
    <row r="85" spans="2:7" ht="36.75" customHeight="1" x14ac:dyDescent="0.2">
      <c r="B85" s="81" t="s">
        <v>176</v>
      </c>
      <c r="C85" s="39" t="s">
        <v>177</v>
      </c>
      <c r="D85" s="21">
        <v>2</v>
      </c>
      <c r="E85" s="17"/>
      <c r="F85" s="22">
        <f t="shared" si="1"/>
        <v>0</v>
      </c>
      <c r="G85" s="45"/>
    </row>
    <row r="86" spans="2:7" ht="36.75" customHeight="1" x14ac:dyDescent="0.2">
      <c r="B86" s="81" t="s">
        <v>178</v>
      </c>
      <c r="C86" s="39" t="s">
        <v>179</v>
      </c>
      <c r="D86" s="21">
        <v>6</v>
      </c>
      <c r="E86" s="17"/>
      <c r="F86" s="22">
        <f t="shared" si="1"/>
        <v>0</v>
      </c>
      <c r="G86" s="45"/>
    </row>
    <row r="87" spans="2:7" ht="36.75" customHeight="1" x14ac:dyDescent="0.2">
      <c r="B87" s="81" t="s">
        <v>180</v>
      </c>
      <c r="C87" s="39" t="s">
        <v>181</v>
      </c>
      <c r="D87" s="21">
        <v>4</v>
      </c>
      <c r="E87" s="17"/>
      <c r="F87" s="22">
        <f t="shared" si="1"/>
        <v>0</v>
      </c>
      <c r="G87" s="45"/>
    </row>
    <row r="88" spans="2:7" ht="36.75" customHeight="1" x14ac:dyDescent="0.2">
      <c r="B88" s="81" t="s">
        <v>182</v>
      </c>
      <c r="C88" s="39" t="s">
        <v>183</v>
      </c>
      <c r="D88" s="21">
        <v>2</v>
      </c>
      <c r="E88" s="17"/>
      <c r="F88" s="22">
        <f t="shared" si="1"/>
        <v>0</v>
      </c>
      <c r="G88" s="45"/>
    </row>
    <row r="89" spans="2:7" ht="36.75" customHeight="1" x14ac:dyDescent="0.2">
      <c r="B89" s="81" t="s">
        <v>184</v>
      </c>
      <c r="C89" s="40" t="s">
        <v>185</v>
      </c>
      <c r="D89" s="21">
        <v>2</v>
      </c>
      <c r="E89" s="17"/>
      <c r="F89" s="22">
        <f t="shared" si="1"/>
        <v>0</v>
      </c>
      <c r="G89" s="45"/>
    </row>
    <row r="90" spans="2:7" ht="36.75" customHeight="1" x14ac:dyDescent="0.2">
      <c r="B90" s="83" t="s">
        <v>186</v>
      </c>
      <c r="C90" s="83"/>
      <c r="D90" s="83"/>
      <c r="E90" s="84"/>
      <c r="F90" s="16">
        <f>SUM(F8:F89)</f>
        <v>61</v>
      </c>
      <c r="G90" s="48" t="str">
        <f>IF(F90&lt;40,"Pontuação não atingida",IF(E8&lt;13,"Art. 14 não atendido","Pontuação atingida"))</f>
        <v>Pontuação atingida</v>
      </c>
    </row>
    <row r="91" spans="2:7" ht="30" customHeight="1" x14ac:dyDescent="0.25">
      <c r="F91" s="42"/>
    </row>
    <row r="92" spans="2:7" ht="30" customHeight="1" x14ac:dyDescent="0.25">
      <c r="F92" s="42"/>
    </row>
    <row r="93" spans="2:7" ht="30" customHeight="1" x14ac:dyDescent="0.25">
      <c r="F93" s="42"/>
    </row>
  </sheetData>
  <sheetProtection password="EC0D" sheet="1" objects="1" scenarios="1" selectLockedCells="1"/>
  <sortState xmlns:xlrd2="http://schemas.microsoft.com/office/spreadsheetml/2017/richdata2" ref="V1:V9">
    <sortCondition ref="V1"/>
  </sortState>
  <mergeCells count="11">
    <mergeCell ref="B90:E90"/>
    <mergeCell ref="C1:G1"/>
    <mergeCell ref="H7:I7"/>
    <mergeCell ref="D2:G2"/>
    <mergeCell ref="D3:G3"/>
    <mergeCell ref="D4:G4"/>
    <mergeCell ref="D5:G5"/>
    <mergeCell ref="B2:C2"/>
    <mergeCell ref="B3:C3"/>
    <mergeCell ref="B4:C4"/>
    <mergeCell ref="B5:C5"/>
  </mergeCells>
  <conditionalFormatting sqref="G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T13"/>
  <sheetViews>
    <sheetView showGridLines="0" zoomScale="130" zoomScaleNormal="130" workbookViewId="0">
      <selection activeCell="C4" sqref="C4:D4"/>
    </sheetView>
  </sheetViews>
  <sheetFormatPr defaultColWidth="9.140625" defaultRowHeight="30" customHeight="1" x14ac:dyDescent="0.25"/>
  <cols>
    <col min="1" max="1" width="8.85546875" style="49" customWidth="1"/>
    <col min="2" max="2" width="97.140625" style="70" customWidth="1"/>
    <col min="3" max="3" width="15.42578125" style="71" customWidth="1"/>
    <col min="4" max="4" width="48" style="55" customWidth="1"/>
    <col min="5" max="18" width="9.140625" style="49"/>
    <col min="19" max="19" width="26.85546875" style="49" customWidth="1"/>
    <col min="20" max="20" width="9.140625" style="49" customWidth="1"/>
    <col min="21" max="16384" width="9.140625" style="49"/>
  </cols>
  <sheetData>
    <row r="1" spans="2:20" ht="30" customHeight="1" x14ac:dyDescent="0.2">
      <c r="B1" s="92" t="s">
        <v>187</v>
      </c>
      <c r="C1" s="92"/>
      <c r="D1" s="92"/>
    </row>
    <row r="2" spans="2:20" ht="23.25" customHeight="1" x14ac:dyDescent="0.2">
      <c r="B2" s="50" t="s">
        <v>1</v>
      </c>
      <c r="C2" s="93" t="str">
        <f>PIT!D2</f>
        <v>Alberto Valadares Neto</v>
      </c>
      <c r="D2" s="93"/>
      <c r="S2" s="51" t="s">
        <v>188</v>
      </c>
      <c r="T2" s="49" t="s">
        <v>4</v>
      </c>
    </row>
    <row r="3" spans="2:20" ht="23.25" customHeight="1" x14ac:dyDescent="0.2">
      <c r="B3" s="50" t="s">
        <v>5</v>
      </c>
      <c r="C3" s="93">
        <f>PIT!D3</f>
        <v>2322575</v>
      </c>
      <c r="D3" s="93"/>
      <c r="S3" s="51" t="s">
        <v>189</v>
      </c>
      <c r="T3" s="49" t="s">
        <v>7</v>
      </c>
    </row>
    <row r="4" spans="2:20" ht="23.25" customHeight="1" x14ac:dyDescent="0.2">
      <c r="B4" s="50" t="s">
        <v>190</v>
      </c>
      <c r="C4" s="93" t="str">
        <f>PIT!D4</f>
        <v>Ciências da Natureza</v>
      </c>
      <c r="D4" s="93"/>
      <c r="S4" s="51" t="s">
        <v>6</v>
      </c>
      <c r="T4" s="49" t="s">
        <v>10</v>
      </c>
    </row>
    <row r="5" spans="2:20" ht="23.25" customHeight="1" x14ac:dyDescent="0.2">
      <c r="B5" s="52" t="s">
        <v>11</v>
      </c>
      <c r="C5" s="93" t="str">
        <f>PIT!D5</f>
        <v>2021/1</v>
      </c>
      <c r="D5" s="93"/>
      <c r="S5" s="51" t="s">
        <v>9</v>
      </c>
      <c r="T5" s="49" t="s">
        <v>13</v>
      </c>
    </row>
    <row r="6" spans="2:20" ht="19.5" customHeight="1" x14ac:dyDescent="0.2">
      <c r="B6" s="53"/>
      <c r="C6" s="54"/>
      <c r="S6" s="51" t="s">
        <v>12</v>
      </c>
      <c r="T6" s="49" t="s">
        <v>15</v>
      </c>
    </row>
    <row r="7" spans="2:20" ht="30" customHeight="1" x14ac:dyDescent="0.2">
      <c r="B7" s="50" t="s">
        <v>191</v>
      </c>
      <c r="C7" s="73" t="s">
        <v>192</v>
      </c>
      <c r="D7" s="74"/>
      <c r="E7" s="91"/>
      <c r="F7" s="91"/>
      <c r="S7" s="51" t="s">
        <v>193</v>
      </c>
      <c r="T7" s="49" t="s">
        <v>22</v>
      </c>
    </row>
    <row r="8" spans="2:20" ht="36.75" customHeight="1" x14ac:dyDescent="0.2">
      <c r="B8" s="56" t="s">
        <v>16</v>
      </c>
      <c r="C8" s="57">
        <f>SUM(PIT!F8:F24)</f>
        <v>24</v>
      </c>
      <c r="D8" s="57" t="str">
        <f>IF(PIT!E8&lt;13,"Carga horária mínima de aulas não atendida","")</f>
        <v/>
      </c>
      <c r="E8" s="58"/>
      <c r="S8" s="51" t="s">
        <v>194</v>
      </c>
      <c r="T8" s="49" t="s">
        <v>26</v>
      </c>
    </row>
    <row r="9" spans="2:20" ht="36.75" customHeight="1" x14ac:dyDescent="0.2">
      <c r="B9" s="59" t="s">
        <v>60</v>
      </c>
      <c r="C9" s="60">
        <f>SUM(PIT!F26:F44)</f>
        <v>0</v>
      </c>
      <c r="D9" s="61"/>
    </row>
    <row r="10" spans="2:20" ht="36.75" customHeight="1" x14ac:dyDescent="0.2">
      <c r="B10" s="62" t="s">
        <v>99</v>
      </c>
      <c r="C10" s="63">
        <f>SUM(PIT!F46:F62)</f>
        <v>0</v>
      </c>
      <c r="D10" s="64"/>
    </row>
    <row r="11" spans="2:20" ht="36.75" customHeight="1" x14ac:dyDescent="0.2">
      <c r="B11" s="12" t="s">
        <v>134</v>
      </c>
      <c r="C11" s="13">
        <f>SUM(PIT!F64:F75)</f>
        <v>13</v>
      </c>
      <c r="D11" s="13"/>
    </row>
    <row r="12" spans="2:20" ht="36.75" customHeight="1" x14ac:dyDescent="0.2">
      <c r="B12" s="65" t="s">
        <v>159</v>
      </c>
      <c r="C12" s="66">
        <f>SUM(PIT!F77:F89)</f>
        <v>24</v>
      </c>
      <c r="D12" s="67"/>
    </row>
    <row r="13" spans="2:20" ht="30" customHeight="1" x14ac:dyDescent="0.2">
      <c r="B13" s="72" t="s">
        <v>186</v>
      </c>
      <c r="C13" s="68">
        <f>SUM(C8:C12)</f>
        <v>61</v>
      </c>
      <c r="D13" s="69" t="str">
        <f>PIT!G90</f>
        <v>Pontuação atingida</v>
      </c>
    </row>
  </sheetData>
  <sheetProtection password="EC0D" sheet="1" objects="1" scenarios="1"/>
  <mergeCells count="6">
    <mergeCell ref="E7:F7"/>
    <mergeCell ref="B1:D1"/>
    <mergeCell ref="C2:D2"/>
    <mergeCell ref="C3:D3"/>
    <mergeCell ref="C4:D4"/>
    <mergeCell ref="C5:D5"/>
  </mergeCells>
  <conditionalFormatting sqref="D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dcterms:created xsi:type="dcterms:W3CDTF">2016-09-05T20:34:52Z</dcterms:created>
  <dcterms:modified xsi:type="dcterms:W3CDTF">2021-05-14T17:28:01Z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