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Marcelo - BIO\"/>
    </mc:Choice>
  </mc:AlternateContent>
  <xr:revisionPtr revIDLastSave="0" documentId="8_{879560D6-33E3-49A4-A9C2-7E9C30589751}" xr6:coauthVersionLast="46" xr6:coauthVersionMax="46" xr10:uidLastSave="{00000000-0000-0000-0000-000000000000}"/>
  <bookViews>
    <workbookView xWindow="-120" yWindow="-120" windowWidth="20730" windowHeight="11160" tabRatio="719" xr2:uid="{00000000-000D-0000-FFFF-FFFF00000000}"/>
  </bookViews>
  <sheets>
    <sheet name="RAI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<sst xmlns="http://schemas.openxmlformats.org/spreadsheetml/2006/main" count="261" uniqueCount="219">
  <si>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</si>
  <si>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</si>
  <si>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</si>
  <si>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</si>
  <si>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</si>
  <si>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</si>
  <si>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</si>
  <si>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</si>
  <si>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</si>
  <si>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</si>
  <si>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</si>
  <si>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</si>
  <si>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</si>
  <si>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</si>
  <si>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</si>
  <si>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</si>
  <si>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</si>
  <si>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</si>
  <si>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</si>
  <si>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</si>
  <si>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</si>
  <si>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</si>
  <si>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</si>
  <si>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</si>
  <si>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</si>
  <si>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</si>
  <si>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</si>
  <si>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</si>
  <si>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</si>
  <si>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</si>
  <si>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</si>
  <si>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</si>
  <si>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</si>
  <si>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</si>
  <si>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</si>
  <si>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</si>
  <si>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</si>
  <si>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</si>
  <si>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</si>
  <si>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</si>
  <si>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</si>
  <si>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</si>
  <si>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</si>
  <si>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</si>
  <si>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</si>
  <si>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</si>
  <si>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</si>
  <si>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</si>
  <si>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</si>
  <si>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</si>
  <si>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</si>
  <si>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</si>
  <si>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</si>
  <si>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</si>
  <si>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</si>
  <si>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</si>
  <si>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</si>
  <si>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</si>
  <si>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</si>
  <si>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</si>
  <si>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</si>
  <si>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</si>
  <si>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</si>
  <si>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</si>
  <si>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</si>
  <si>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</si>
  <si>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</si>
  <si>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</si>
  <si>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</si>
  <si>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</si>
  <si>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</si>
  <si>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</si>
  <si>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</si>
  <si>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</si>
  <si>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</si>
  <si>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</si>
  <si>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</si>
  <si>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</si>
  <si>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</si>
  <si>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</si>
  <si>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</si>
  <si>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</si>
  <si>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</si>
  <si>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</si>
  <si>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</si>
  <si>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</si>
  <si>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</si>
  <si>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</si>
  <si>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</si>
  <si>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</si>
  <si>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</si>
  <si>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</si>
  <si>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</si>
  <si>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</si>
  <si>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</si>
  <si>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</si>
  <si>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</si>
  <si>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</si>
  <si>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</si>
  <si>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</si>
  <si>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</si>
  <si>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</si>
  <si>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</si>
  <si>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</si>
  <si>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</si>
  <si>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</si>
  <si>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</si>
  <si>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</si>
  <si>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</si>
  <si>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</si>
  <si>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</si>
  <si>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</si>
  <si>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</si>
  <si>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</si>
  <si>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</si>
  <si>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</si>
  <si>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</si>
  <si>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</si>
  <si>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</si>
  <si>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</si>
  <si>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</si>
  <si>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</si>
  <si>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</si>
  <si>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</si>
  <si>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</si>
  <si>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</si>
  <si>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</si>
  <si>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</si>
  <si>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</si>
  <si>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</si>
  <si>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</si>
  <si>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</si>
  <si>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</si>
  <si>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</si>
  <si>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</si>
  <si>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</si>
  <si>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</si>
  <si>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</si>
  <si>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</si>
  <si>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</si>
  <si>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</si>
  <si>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</si>
  <si>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</si>
  <si>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</si>
  <si>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</si>
  <si>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</si>
  <si>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</si>
  <si>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</si>
  <si>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</si>
  <si>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</si>
  <si>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</si>
  <si>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</si>
  <si>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</si>
  <si>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</si>
  <si>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</si>
  <si>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</si>
  <si>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</si>
  <si>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</si>
  <si>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</si>
  <si>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</si>
  <si>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</si>
  <si>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</si>
  <si>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</si>
  <si>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</si>
  <si>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</si>
  <si>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</si>
  <si>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</si>
  <si>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</si>
  <si>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</si>
  <si>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</si>
  <si>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</si>
  <si>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</si>
  <si>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</si>
  <si>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</si>
  <si>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</si>
  <si>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</si>
  <si>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</si>
  <si>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</si>
  <si>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</si>
  <si>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</si>
  <si>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</si>
  <si>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</si>
  <si>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</si>
  <si>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</si>
  <si>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</si>
  <si>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</si>
  <si>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</si>
  <si>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</si>
  <si>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</si>
  <si>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</si>
  <si>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</si>
  <si>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</si>
  <si>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</si>
  <si>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</si>
  <si>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</si>
  <si>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</si>
  <si>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Marcelo Augusto Filardi</t>
  </si>
  <si>
    <t xml:space="preserve"> Comitê de Ética IFMG</t>
  </si>
  <si>
    <t>1) Colegiado Ciências da Natureza | 2) NDE Biologia</t>
  </si>
  <si>
    <t xml:space="preserve">Curso Licenciatura em Ciências Biológicas </t>
  </si>
  <si>
    <t>ProfBio UFJF | Mestrado Profissional</t>
  </si>
  <si>
    <t>Scientia Prima | ISSN 2318-4299</t>
  </si>
  <si>
    <t>Ensino Médio Técnico | Biologia I</t>
  </si>
  <si>
    <t>Peluzio, L.E.; Filardi, M.A. Orquídeas no Parque Estadual da Serra do Brigadeiro - MG. Ed. Appris. 1a ed. 2021. 335p. ISBN: 978-65-250-0184-5</t>
  </si>
  <si>
    <t>2 bolsistas e 1 voluntário _ Edital nº 087/2019 IFMG</t>
  </si>
  <si>
    <t>Monitoria: Biologia Celular | Lic. Ciências Biológicas</t>
  </si>
  <si>
    <t>Coordenação Estadual "Olimpíada Brasileira de Biologia"</t>
  </si>
  <si>
    <t>8 Ensino Médio + 9 Graduação</t>
  </si>
  <si>
    <t>Material Didático Remoto | Ensino Médio: Biologia I e III; Ensino Superior: Biologia Celular e Histologia</t>
  </si>
  <si>
    <t>37 revisões artigos científicos internacionais</t>
  </si>
  <si>
    <t>Projeto Polícia Ambiental x Curso Ciências Biológicas</t>
  </si>
  <si>
    <t>1) NDE Agronomia | 2) Comitê IFMG COVID-19 | 3) Colegiado ProfBio UFJF/GV. Encerramento das "Comissões SNCT", de "Professor Substituto" e "Consicência Negra"</t>
  </si>
  <si>
    <t>Pibid Ciências Biológicas IFMG</t>
  </si>
  <si>
    <t>Lançado incorretamente na planilha de planejamento PIT. O projeto é de Pesquisa Edital 087/2019.</t>
  </si>
  <si>
    <t>Projeto Edital nº 087/2019 IFMG</t>
  </si>
  <si>
    <t>Guia Antropológico. [E-Book] . (Org.) AMARAL, SR. São João Evangelista: Instituto Federal de Minas Gerais campus SJE, 2021. ISBN 978-65-5876-154-9</t>
  </si>
  <si>
    <t>Capítulo 5. FILARDI, MA; PELUZIO, LE . Gênero Baptistonia. In: Peluzio, LE; Filardi, MA. (Org.). Orquídeas no Parque Estadual da Serra do Brigadeiro - MG. 1ed.: Appris | PR, 2021, v. 1, p. 89-91.
Capítulo 7. FILARDI, MA; PELUZIO, LE . Gênero Brasilidium. In: Peluzio, LE; Filardi, MA. (Org.). Orquídeas no Parque Estadual da Serra do Brigadeiro - MG. 1ed.: Appris | PR, 2021, v. 1, p. 99-101.
Capítulo 8. PELUZIO, LE ; FILARDI, MA . Gênero Brasiliorchis. In: Peluzio, LE; Filardi, MA. (Org.). Orquídeas no Parque Estadual da Serra do Brigadeiro - MG. 1ed.: Appris | PR, 2021, v. 1, p. 103-105.
Capítulo 10. ABREU, BS ; FILARDI, MA ; PELUZIO, LE . Gênero Campylocentrum. In: Peluzio, LE; Filardi, MA. (Org.). Orquídeas no Parque Estadual da Serra do Brigadeiro - MG. 1ed.: Appris | PR, 2021, v. 1, 111-114. 
Capítulo 31. FILARDI, MA; PELUZIO, LE . Gênero Octomeria. In: Peluzio, LE; Filardi, MA. (Org.). Orquídeas no Parque Estadual da Serra do Brigadeiro - MG. 1ed.: Appris | PR, 2021, v. 1, p. 221-231.</t>
  </si>
  <si>
    <t>O artigo ainda está sob processo de revisão editorial.</t>
  </si>
  <si>
    <t>Palestras Remotas. Datas: 08 e 18/03/2021. Instituição: EE. Carmela Dutra. Baguari - MG.
Palestra Remota.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</si>
</sst>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quotePrefix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73" zoomScale="90" zoomScaleNormal="90" workbookViewId="0">
      <selection activeCell="H79" sqref="H79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4" t="s">
        <v>195</v>
      </c>
      <c r="C1" s="84"/>
      <c r="D1" s="84"/>
      <c r="E1" s="84"/>
      <c r="F1" s="84"/>
      <c r="G1" s="84"/>
      <c r="H1" s="84"/>
    </row>
    <row r="2" spans="2:24" ht="23.25" customHeight="1" x14ac:dyDescent="0.2">
      <c r="B2" s="91" t="s">
        <v>80</v>
      </c>
      <c r="C2" s="92"/>
      <c r="D2" s="89" t="s">
        <v>196</v>
      </c>
      <c r="E2" s="89"/>
      <c r="F2" s="89"/>
      <c r="G2" s="89"/>
      <c r="H2" s="89"/>
      <c r="W2" s="42" t="s">
        <v>111</v>
      </c>
      <c r="X2" s="24" t="s">
        <v>99</v>
      </c>
    </row>
    <row r="3" spans="2:24" ht="23.25" customHeight="1" x14ac:dyDescent="0.2">
      <c r="B3" s="91" t="s">
        <v>78</v>
      </c>
      <c r="C3" s="92"/>
      <c r="D3" s="89">
        <v>3123842</v>
      </c>
      <c r="E3" s="89"/>
      <c r="F3" s="89"/>
      <c r="G3" s="89"/>
      <c r="H3" s="89"/>
      <c r="W3" s="42" t="s">
        <v>94</v>
      </c>
      <c r="X3" s="24" t="s">
        <v>100</v>
      </c>
    </row>
    <row r="4" spans="2:24" ht="23.25" customHeight="1" x14ac:dyDescent="0.2">
      <c r="B4" s="91" t="s">
        <v>112</v>
      </c>
      <c r="C4" s="92"/>
      <c r="D4" s="90" t="s">
        <v>94</v>
      </c>
      <c r="E4" s="90"/>
      <c r="F4" s="90"/>
      <c r="G4" s="90"/>
      <c r="H4" s="90"/>
      <c r="W4" s="42" t="s">
        <v>95</v>
      </c>
      <c r="X4" s="24" t="s">
        <v>101</v>
      </c>
    </row>
    <row r="5" spans="2:24" ht="23.25" customHeight="1" x14ac:dyDescent="0.2">
      <c r="B5" s="91" t="s">
        <v>82</v>
      </c>
      <c r="C5" s="92"/>
      <c r="D5" s="90" t="s">
        <v>104</v>
      </c>
      <c r="E5" s="90"/>
      <c r="F5" s="90"/>
      <c r="G5" s="90"/>
      <c r="H5" s="90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8"/>
      <c r="J7" s="88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17</v>
      </c>
      <c r="F8" s="4">
        <f>D8*E8*0.75</f>
        <v>25.5</v>
      </c>
      <c r="G8" s="17">
        <v>25.5</v>
      </c>
      <c r="H8" s="5" t="s">
        <v>207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>
        <v>1</v>
      </c>
      <c r="F10" s="4">
        <f>D10*E10</f>
        <v>12</v>
      </c>
      <c r="G10" s="17"/>
      <c r="H10" s="5" t="s">
        <v>213</v>
      </c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ref="F11:F73" si="0">D11*E11</f>
        <v>0</v>
      </c>
      <c r="G11" s="17">
        <v>10</v>
      </c>
      <c r="H11" s="5" t="s">
        <v>206</v>
      </c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>D12*E12</f>
        <v>0</v>
      </c>
      <c r="G12" s="17">
        <v>8</v>
      </c>
      <c r="H12" s="5" t="s">
        <v>212</v>
      </c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5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>
        <v>4</v>
      </c>
      <c r="H15" s="5" t="s">
        <v>200</v>
      </c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5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>
        <v>1</v>
      </c>
      <c r="F19" s="4">
        <f t="shared" si="0"/>
        <v>1</v>
      </c>
      <c r="G19" s="17">
        <v>1</v>
      </c>
      <c r="H19" s="83" t="s">
        <v>202</v>
      </c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5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>
        <v>1</v>
      </c>
      <c r="F22" s="4">
        <f t="shared" si="0"/>
        <v>1</v>
      </c>
      <c r="G22" s="17">
        <v>1</v>
      </c>
      <c r="H22" s="5" t="s">
        <v>205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>
        <v>1</v>
      </c>
      <c r="F23" s="4">
        <f t="shared" si="0"/>
        <v>1</v>
      </c>
      <c r="G23" s="17">
        <v>5</v>
      </c>
      <c r="H23" s="5" t="s">
        <v>200</v>
      </c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1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>
        <v>12</v>
      </c>
      <c r="H27" s="81" t="s">
        <v>214</v>
      </c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5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1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1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5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>
        <v>1</v>
      </c>
      <c r="H40" s="81" t="s">
        <v>201</v>
      </c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>
        <v>5</v>
      </c>
      <c r="F41" s="8">
        <f t="shared" si="0"/>
        <v>2.5</v>
      </c>
      <c r="G41" s="17">
        <v>18.5</v>
      </c>
      <c r="H41" s="81" t="s">
        <v>209</v>
      </c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>
        <v>3</v>
      </c>
      <c r="F42" s="8">
        <f t="shared" si="0"/>
        <v>3</v>
      </c>
      <c r="G42" s="17">
        <v>3</v>
      </c>
      <c r="H42" s="81" t="s">
        <v>204</v>
      </c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1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>
        <v>10</v>
      </c>
      <c r="H48" s="81" t="s">
        <v>210</v>
      </c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1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1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1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1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>
        <v>1</v>
      </c>
      <c r="F69" s="15">
        <f t="shared" si="0"/>
        <v>10</v>
      </c>
      <c r="G69" s="17">
        <v>10</v>
      </c>
      <c r="H69" s="81" t="s">
        <v>199</v>
      </c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>
        <v>2</v>
      </c>
      <c r="F70" s="15">
        <f t="shared" si="0"/>
        <v>8</v>
      </c>
      <c r="G70" s="17">
        <v>8</v>
      </c>
      <c r="H70" s="82" t="s">
        <v>198</v>
      </c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5</v>
      </c>
      <c r="F71" s="15">
        <f t="shared" si="0"/>
        <v>10</v>
      </c>
      <c r="G71" s="17">
        <v>6</v>
      </c>
      <c r="H71" s="81" t="s">
        <v>211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>
        <v>1</v>
      </c>
      <c r="F72" s="15">
        <f t="shared" si="0"/>
        <v>0.5</v>
      </c>
      <c r="G72" s="17">
        <v>0.5</v>
      </c>
      <c r="H72" s="81" t="s">
        <v>197</v>
      </c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>
        <v>16</v>
      </c>
      <c r="H78" s="81" t="s">
        <v>203</v>
      </c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>
        <v>16</v>
      </c>
      <c r="H79" s="81" t="s">
        <v>215</v>
      </c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>
        <v>60</v>
      </c>
      <c r="H80" s="81" t="s">
        <v>216</v>
      </c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/>
      <c r="F81" s="22">
        <f t="shared" si="1"/>
        <v>0</v>
      </c>
      <c r="G81" s="17">
        <v>48</v>
      </c>
      <c r="H81" s="81" t="s">
        <v>208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>
        <v>1</v>
      </c>
      <c r="F83" s="22">
        <f t="shared" si="1"/>
        <v>10</v>
      </c>
      <c r="G83" s="17"/>
      <c r="H83" s="81" t="s">
        <v>217</v>
      </c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1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>
        <v>2</v>
      </c>
      <c r="H89" s="81" t="s">
        <v>218</v>
      </c>
    </row>
    <row r="90" spans="2:8" ht="36.75" customHeight="1" x14ac:dyDescent="0.2">
      <c r="B90" s="85" t="s">
        <v>75</v>
      </c>
      <c r="C90" s="86"/>
      <c r="D90" s="86"/>
      <c r="E90" s="87"/>
      <c r="F90" s="16">
        <f>SUM(F8:F89)</f>
        <v>84.5</v>
      </c>
      <c r="G90" s="16">
        <f>SUM(G8:G89)</f>
        <v>265.5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30" zoomScaleNormal="13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4" t="s">
        <v>107</v>
      </c>
      <c r="C1" s="94"/>
      <c r="D1" s="94"/>
      <c r="E1" s="94"/>
    </row>
    <row r="2" spans="2:21" ht="23.25" customHeight="1" x14ac:dyDescent="0.2">
      <c r="B2" s="45" t="s">
        <v>80</v>
      </c>
      <c r="C2" s="95" t="str">
        <f>RAI!D2</f>
        <v>Marcelo Augusto Filardi</v>
      </c>
      <c r="D2" s="95"/>
      <c r="E2" s="95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5">
        <f>RAI!D3</f>
        <v>3123842</v>
      </c>
      <c r="D3" s="95"/>
      <c r="E3" s="95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5" t="str">
        <f>RAI!D4</f>
        <v>Ciências da Natureza</v>
      </c>
      <c r="D4" s="95"/>
      <c r="E4" s="95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5" t="str">
        <f>RAI!D5</f>
        <v>2020/2</v>
      </c>
      <c r="D5" s="95"/>
      <c r="E5" s="95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3"/>
      <c r="G7" s="93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SUM(RAI!F8:F24)</f>
        <v>40.5</v>
      </c>
      <c r="D8" s="52">
        <f>SUM(RAI!G8:G24)</f>
        <v>54.5</v>
      </c>
      <c r="E8" s="52" t="str">
        <f>IF(RAI!G8&lt;10,"Carga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SUM(RAI!F26:F44)</f>
        <v>5.5</v>
      </c>
      <c r="D9" s="55">
        <f>SUM(RAI!G26:G44)</f>
        <v>34.5</v>
      </c>
      <c r="E9" s="56"/>
    </row>
    <row r="10" spans="2:21" ht="36.75" customHeight="1" x14ac:dyDescent="0.2">
      <c r="B10" s="57" t="s">
        <v>4</v>
      </c>
      <c r="C10" s="58">
        <f>SUM(RAI!F46:F62)</f>
        <v>0</v>
      </c>
      <c r="D10" s="58">
        <f>SUM(RAI!G46:G62)</f>
        <v>10</v>
      </c>
      <c r="E10" s="59"/>
    </row>
    <row r="11" spans="2:21" ht="36.75" customHeight="1" x14ac:dyDescent="0.2">
      <c r="B11" s="12" t="s">
        <v>7</v>
      </c>
      <c r="C11" s="13">
        <f>SUM(RAI!F64:F75)</f>
        <v>28.5</v>
      </c>
      <c r="D11" s="13">
        <f>SUM(RAI!G64:G75)</f>
        <v>24.5</v>
      </c>
      <c r="E11" s="13"/>
    </row>
    <row r="12" spans="2:21" ht="36.75" customHeight="1" x14ac:dyDescent="0.2">
      <c r="B12" s="60" t="s">
        <v>3</v>
      </c>
      <c r="C12" s="61">
        <f>SUM(RAI!F77:F89)</f>
        <v>10</v>
      </c>
      <c r="D12" s="61">
        <f>SUM(RAI!G77:G89)</f>
        <v>142</v>
      </c>
      <c r="E12" s="62"/>
    </row>
    <row r="13" spans="2:21" ht="30" customHeight="1" x14ac:dyDescent="0.2">
      <c r="B13" s="67" t="s">
        <v>75</v>
      </c>
      <c r="C13" s="63">
        <f>SUM(C8:C12)</f>
        <v>84.5</v>
      </c>
      <c r="D13" s="63">
        <f>SUM(D8:D12)</f>
        <v>265.5</v>
      </c>
      <c r="E13" s="64" t="str">
        <f>RAI!H90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RAI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2021-05-17T16:49:27Z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