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1\Alberto - QUI\"/>
    </mc:Choice>
  </mc:AlternateContent>
  <xr:revisionPtr revIDLastSave="0" documentId="8_{26ACB8AC-9337-44BB-875D-02679F6A35AE}" xr6:coauthVersionLast="46" xr6:coauthVersionMax="46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H90" i="1" s="1"/>
  <c r="E8" i="3"/>
  <c r="D8" i="3"/>
  <c r="D9" i="3"/>
  <c r="D10" i="3"/>
  <c r="D11" i="3"/>
  <c r="D12" i="3"/>
  <c r="D13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E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<sst xmlns="http://schemas.openxmlformats.org/spreadsheetml/2006/main" count="242" uniqueCount="201">
  <si>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</si>
  <si>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</si>
  <si>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</si>
  <si>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</si>
  <si>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</si>
  <si>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</si>
  <si>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</si>
  <si>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</si>
  <si>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</si>
  <si>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</si>
  <si>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</si>
  <si>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</si>
  <si>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</si>
  <si>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</si>
  <si>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</si>
  <si>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</si>
  <si>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</si>
  <si>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</si>
  <si>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</si>
  <si>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</si>
  <si>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</si>
  <si>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</si>
  <si>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</si>
  <si>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</si>
  <si>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</si>
  <si>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</si>
  <si>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</si>
  <si>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</si>
  <si>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</si>
  <si>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</si>
  <si>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</si>
  <si>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</si>
  <si>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</si>
  <si>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</si>
  <si>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</si>
  <si>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</si>
  <si>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</si>
  <si>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</si>
  <si>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</si>
  <si>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</si>
  <si>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</si>
  <si>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</si>
  <si>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</si>
  <si>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</si>
  <si>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</si>
  <si>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</si>
  <si>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</si>
  <si>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</si>
  <si>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</si>
  <si>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</si>
  <si>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</si>
  <si>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</si>
  <si>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</si>
  <si>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</si>
  <si>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</si>
  <si>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</si>
  <si>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</si>
  <si>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</si>
  <si>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</si>
  <si>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</si>
  <si>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</si>
  <si>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</si>
  <si>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</si>
  <si>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</si>
  <si>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</si>
  <si>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</si>
  <si>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</si>
  <si>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</si>
  <si>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</si>
  <si>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</si>
  <si>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</si>
  <si>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</si>
  <si>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</si>
  <si>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</si>
  <si>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</si>
  <si>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</si>
  <si>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</si>
  <si>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</si>
  <si>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</si>
  <si>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</si>
  <si>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</si>
  <si>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</si>
  <si>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</si>
  <si>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</si>
  <si>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</si>
  <si>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</si>
  <si>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</si>
  <si>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</si>
  <si>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</si>
  <si>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</si>
  <si>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</si>
  <si>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</si>
  <si>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</si>
  <si>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</si>
  <si>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</si>
  <si>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</si>
  <si>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</si>
  <si>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</si>
  <si>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</si>
  <si>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</si>
  <si>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</si>
  <si>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</si>
  <si>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</si>
  <si>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</si>
  <si>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</si>
  <si>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</si>
  <si>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</si>
  <si>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</si>
  <si>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</si>
  <si>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</si>
  <si>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</si>
  <si>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</si>
  <si>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</si>
  <si>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</si>
  <si>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</si>
  <si>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</si>
  <si>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</si>
  <si>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</si>
  <si>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</si>
  <si>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</si>
  <si>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</si>
  <si>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</si>
  <si>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</si>
  <si>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</si>
  <si>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</si>
  <si>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</si>
  <si>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</si>
  <si>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</si>
  <si>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</si>
  <si>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</si>
  <si>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</si>
  <si>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</si>
  <si>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</si>
  <si>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</si>
  <si>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</si>
  <si>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</si>
  <si>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</si>
  <si>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</si>
  <si>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</si>
  <si>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</si>
  <si>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</si>
  <si>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</si>
  <si>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</si>
  <si>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</si>
  <si>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</si>
  <si>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</si>
  <si>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</si>
  <si>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</si>
  <si>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</si>
  <si>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</si>
  <si>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</si>
  <si>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</si>
  <si>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</si>
  <si>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</si>
  <si>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</si>
  <si>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</si>
  <si>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</si>
  <si>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</si>
  <si>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</si>
  <si>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</si>
  <si>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</si>
  <si>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</si>
  <si>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</si>
  <si>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</si>
  <si>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</si>
  <si>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</si>
  <si>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</si>
  <si>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</si>
  <si>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</si>
  <si>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</si>
  <si>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</si>
  <si>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</si>
  <si>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</si>
  <si>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</si>
  <si>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</si>
  <si>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</si>
  <si>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</si>
  <si>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</si>
  <si>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</si>
  <si>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</si>
  <si>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</si>
  <si>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</si>
  <si>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</si>
  <si>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</si>
  <si>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</si>
  <si>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</si>
  <si>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</si>
  <si>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</si>
  <si>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</si>
  <si>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</si>
  <si>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</si>
  <si>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CH Prevista</t>
  </si>
  <si>
    <t>PONTUAÇÃO
PREVISTA</t>
  </si>
  <si>
    <t>PONTUAÇÃO
EXECUTADA</t>
  </si>
  <si>
    <t>2021/2</t>
  </si>
  <si>
    <t>RELATÓRIO DE ATIVIDADES INDIVIDUAIS - RAI</t>
  </si>
  <si>
    <t>Alberto Valadares Neto</t>
  </si>
  <si>
    <t>Horário 2020/1 ensino médio e graduação.</t>
  </si>
  <si>
    <t>Colegiado de Ciências da Natureza, NDE Pós em ensino e tecnologias, NDE Agronomia, Comissão de avaliação de projetos de ensino.</t>
  </si>
  <si>
    <t>Análise de aspectos de interdisciplinaridade nos PET da SEE de MG</t>
  </si>
  <si>
    <t>Ofício Circular no 114/2020/PRPPG/Reitoria/IFMG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</si>
</sst>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6</xdr:col>
          <xdr:colOff>923925</xdr:colOff>
          <xdr:row>4</xdr:row>
          <xdr:rowOff>19050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6</xdr:col>
          <xdr:colOff>923925</xdr:colOff>
          <xdr:row>5</xdr:row>
          <xdr:rowOff>9525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X93"/>
  <sheetViews>
    <sheetView showGridLines="0" tabSelected="1" topLeftCell="B1" zoomScale="90" zoomScaleNormal="90" workbookViewId="0">
      <selection activeCell="H82" sqref="H82"/>
    </sheetView>
  </sheetViews>
  <sheetFormatPr defaultColWidth="9.140625" defaultRowHeight="30" customHeight="1" x14ac:dyDescent="0.25"/>
  <cols>
    <col min="1" max="1" width="8.85546875" style="24" customWidth="1"/>
    <col min="2" max="2" width="6.28515625" style="75" customWidth="1"/>
    <col min="3" max="3" width="97.140625" style="40" customWidth="1"/>
    <col min="4" max="4" width="11.85546875" style="1" bestFit="1" customWidth="1"/>
    <col min="5" max="5" width="14.5703125" style="1" bestFit="1" customWidth="1"/>
    <col min="6" max="7" width="15" style="1" customWidth="1"/>
    <col min="8" max="8" width="48" style="80" customWidth="1"/>
    <col min="9" max="22" width="8.42578125" style="24"/>
    <col min="23" max="23" width="43.28515625" style="24" hidden="1" customWidth="1"/>
    <col min="24" max="24" width="9.140625" style="24" hidden="1" customWidth="1"/>
    <col min="25" max="1025" width="8.42578125" style="24"/>
    <col min="1026" max="16384" width="9.140625" style="24"/>
  </cols>
  <sheetData>
    <row r="1" spans="2:24" ht="30" customHeight="1" x14ac:dyDescent="0.2">
      <c r="B1" s="84" t="s">
        <v>195</v>
      </c>
      <c r="C1" s="84"/>
      <c r="D1" s="84"/>
      <c r="E1" s="84"/>
      <c r="F1" s="84"/>
      <c r="G1" s="84"/>
      <c r="H1" s="84"/>
    </row>
    <row r="2" spans="2:24" ht="23.25" customHeight="1" x14ac:dyDescent="0.2">
      <c r="B2" s="91" t="s">
        <v>80</v>
      </c>
      <c r="C2" s="92"/>
      <c r="D2" s="89" t="s">
        <v>196</v>
      </c>
      <c r="E2" s="89"/>
      <c r="F2" s="89"/>
      <c r="G2" s="89"/>
      <c r="H2" s="89"/>
      <c r="W2" s="42" t="s">
        <v>111</v>
      </c>
      <c r="X2" s="24" t="s">
        <v>99</v>
      </c>
    </row>
    <row r="3" spans="2:24" ht="23.25" customHeight="1" x14ac:dyDescent="0.2">
      <c r="B3" s="91" t="s">
        <v>78</v>
      </c>
      <c r="C3" s="92"/>
      <c r="D3" s="89">
        <v>2322575</v>
      </c>
      <c r="E3" s="89"/>
      <c r="F3" s="89"/>
      <c r="G3" s="89"/>
      <c r="H3" s="89"/>
      <c r="W3" s="42" t="s">
        <v>94</v>
      </c>
      <c r="X3" s="24" t="s">
        <v>100</v>
      </c>
    </row>
    <row r="4" spans="2:24" ht="23.25" customHeight="1" x14ac:dyDescent="0.2">
      <c r="B4" s="91" t="s">
        <v>112</v>
      </c>
      <c r="C4" s="92"/>
      <c r="D4" s="90" t="s">
        <v>94</v>
      </c>
      <c r="E4" s="90"/>
      <c r="F4" s="90"/>
      <c r="G4" s="90"/>
      <c r="H4" s="90"/>
      <c r="W4" s="42" t="s">
        <v>95</v>
      </c>
      <c r="X4" s="24" t="s">
        <v>101</v>
      </c>
    </row>
    <row r="5" spans="2:24" ht="23.25" customHeight="1" x14ac:dyDescent="0.2">
      <c r="B5" s="91" t="s">
        <v>82</v>
      </c>
      <c r="C5" s="92"/>
      <c r="D5" s="90" t="s">
        <v>104</v>
      </c>
      <c r="E5" s="90"/>
      <c r="F5" s="90"/>
      <c r="G5" s="90"/>
      <c r="H5" s="90"/>
      <c r="W5" s="42" t="s">
        <v>93</v>
      </c>
      <c r="X5" s="24" t="s">
        <v>102</v>
      </c>
    </row>
    <row r="6" spans="2:24" ht="19.5" customHeight="1" x14ac:dyDescent="0.2">
      <c r="B6" s="25"/>
      <c r="C6" s="25"/>
      <c r="D6" s="23"/>
      <c r="E6" s="23"/>
      <c r="F6" s="23"/>
      <c r="G6" s="78"/>
      <c r="W6" s="42" t="s">
        <v>110</v>
      </c>
      <c r="X6" s="24" t="s">
        <v>103</v>
      </c>
    </row>
    <row r="7" spans="2:24" ht="30" customHeight="1" x14ac:dyDescent="0.2">
      <c r="B7" s="26">
        <v>1</v>
      </c>
      <c r="C7" s="26" t="s">
        <v>0</v>
      </c>
      <c r="D7" s="2" t="s">
        <v>71</v>
      </c>
      <c r="E7" s="2" t="s">
        <v>70</v>
      </c>
      <c r="F7" s="2" t="s">
        <v>191</v>
      </c>
      <c r="G7" s="2" t="s">
        <v>76</v>
      </c>
      <c r="H7" s="3" t="s">
        <v>79</v>
      </c>
      <c r="I7" s="88"/>
      <c r="J7" s="88"/>
      <c r="W7" s="42" t="s">
        <v>96</v>
      </c>
      <c r="X7" s="24" t="s">
        <v>104</v>
      </c>
    </row>
    <row r="8" spans="2:24" ht="36.75" customHeight="1" x14ac:dyDescent="0.2">
      <c r="B8" s="26" t="s">
        <v>113</v>
      </c>
      <c r="C8" s="27" t="s">
        <v>77</v>
      </c>
      <c r="D8" s="3">
        <v>2</v>
      </c>
      <c r="E8" s="5">
        <v>20</v>
      </c>
      <c r="F8" s="4">
        <f>D8*E8*0.75</f>
        <v>30</v>
      </c>
      <c r="G8" s="17">
        <v>30</v>
      </c>
      <c r="H8" s="5" t="s">
        <v>197</v>
      </c>
      <c r="I8" s="28"/>
      <c r="W8" s="42" t="s">
        <v>106</v>
      </c>
      <c r="X8" s="24" t="s">
        <v>105</v>
      </c>
    </row>
    <row r="9" spans="2:24" ht="36.75" customHeight="1" x14ac:dyDescent="0.2">
      <c r="B9" s="70" t="s">
        <v>114</v>
      </c>
      <c r="C9" s="29" t="s">
        <v>16</v>
      </c>
      <c r="D9" s="3">
        <v>16</v>
      </c>
      <c r="E9" s="5"/>
      <c r="F9" s="4">
        <f>D9*E9</f>
        <v>0</v>
      </c>
      <c r="G9" s="17"/>
      <c r="H9" s="5"/>
      <c r="I9" s="28"/>
      <c r="X9" s="24" t="s">
        <v>194</v>
      </c>
    </row>
    <row r="10" spans="2:24" ht="36.75" customHeight="1" x14ac:dyDescent="0.2">
      <c r="B10" s="26" t="s">
        <v>115</v>
      </c>
      <c r="C10" s="29" t="s">
        <v>17</v>
      </c>
      <c r="D10" s="3">
        <v>12</v>
      </c>
      <c r="E10" s="5"/>
      <c r="F10" s="4">
        <f t="shared" ref="F10:F73" si="0">D10*E10</f>
        <v>0</v>
      </c>
      <c r="G10" s="17"/>
      <c r="H10" s="5"/>
      <c r="I10" s="28"/>
    </row>
    <row r="11" spans="2:24" ht="36.75" customHeight="1" x14ac:dyDescent="0.2">
      <c r="B11" s="70" t="s">
        <v>116</v>
      </c>
      <c r="C11" s="29" t="s">
        <v>18</v>
      </c>
      <c r="D11" s="3">
        <v>10</v>
      </c>
      <c r="E11" s="5"/>
      <c r="F11" s="4">
        <f t="shared" si="0"/>
        <v>0</v>
      </c>
      <c r="G11" s="17"/>
      <c r="H11" s="5"/>
      <c r="I11" s="28"/>
    </row>
    <row r="12" spans="2:24" ht="36.75" customHeight="1" x14ac:dyDescent="0.2">
      <c r="B12" s="26" t="s">
        <v>117</v>
      </c>
      <c r="C12" s="29" t="s">
        <v>19</v>
      </c>
      <c r="D12" s="3">
        <v>8</v>
      </c>
      <c r="E12" s="5"/>
      <c r="F12" s="4">
        <f t="shared" si="0"/>
        <v>0</v>
      </c>
      <c r="G12" s="17"/>
      <c r="H12" s="5"/>
      <c r="I12" s="28"/>
    </row>
    <row r="13" spans="2:24" ht="36.75" customHeight="1" x14ac:dyDescent="0.2">
      <c r="B13" s="70" t="s">
        <v>118</v>
      </c>
      <c r="C13" s="29" t="s">
        <v>20</v>
      </c>
      <c r="D13" s="3">
        <v>6</v>
      </c>
      <c r="E13" s="5"/>
      <c r="F13" s="4">
        <f t="shared" si="0"/>
        <v>0</v>
      </c>
      <c r="G13" s="17"/>
      <c r="H13" s="5"/>
      <c r="I13" s="28"/>
    </row>
    <row r="14" spans="2:24" ht="36.75" customHeight="1" x14ac:dyDescent="0.2">
      <c r="B14" s="26" t="s">
        <v>119</v>
      </c>
      <c r="C14" s="29" t="s">
        <v>21</v>
      </c>
      <c r="D14" s="3">
        <v>5</v>
      </c>
      <c r="E14" s="5"/>
      <c r="F14" s="4">
        <f t="shared" si="0"/>
        <v>0</v>
      </c>
      <c r="G14" s="17"/>
      <c r="H14" s="5"/>
      <c r="I14" s="28"/>
    </row>
    <row r="15" spans="2:24" ht="36.75" customHeight="1" x14ac:dyDescent="0.2">
      <c r="B15" s="70" t="s">
        <v>120</v>
      </c>
      <c r="C15" s="27" t="s">
        <v>83</v>
      </c>
      <c r="D15" s="3">
        <v>2</v>
      </c>
      <c r="E15" s="5">
        <v>1</v>
      </c>
      <c r="F15" s="4">
        <f t="shared" si="0"/>
        <v>2</v>
      </c>
      <c r="G15" s="17">
        <v>2</v>
      </c>
      <c r="H15" s="83" t="s">
        <v>199</v>
      </c>
      <c r="I15" s="28"/>
    </row>
    <row r="16" spans="2:24" ht="36.75" customHeight="1" x14ac:dyDescent="0.2">
      <c r="B16" s="26" t="s">
        <v>121</v>
      </c>
      <c r="C16" s="27" t="s">
        <v>84</v>
      </c>
      <c r="D16" s="3">
        <v>1</v>
      </c>
      <c r="E16" s="5"/>
      <c r="F16" s="4">
        <f t="shared" si="0"/>
        <v>0</v>
      </c>
      <c r="G16" s="17"/>
      <c r="H16" s="5"/>
      <c r="I16" s="28"/>
    </row>
    <row r="17" spans="2:9" ht="36.75" customHeight="1" x14ac:dyDescent="0.2">
      <c r="B17" s="70" t="s">
        <v>122</v>
      </c>
      <c r="C17" s="27" t="s">
        <v>89</v>
      </c>
      <c r="D17" s="3">
        <v>1</v>
      </c>
      <c r="E17" s="5"/>
      <c r="F17" s="4">
        <f t="shared" si="0"/>
        <v>0</v>
      </c>
      <c r="G17" s="17"/>
      <c r="H17" s="5"/>
      <c r="I17" s="28"/>
    </row>
    <row r="18" spans="2:9" ht="36.75" customHeight="1" x14ac:dyDescent="0.2">
      <c r="B18" s="26" t="s">
        <v>123</v>
      </c>
      <c r="C18" s="27" t="s">
        <v>90</v>
      </c>
      <c r="D18" s="3">
        <v>1</v>
      </c>
      <c r="E18" s="5"/>
      <c r="F18" s="4">
        <f t="shared" si="0"/>
        <v>0</v>
      </c>
      <c r="G18" s="17"/>
      <c r="H18" s="5"/>
      <c r="I18" s="28"/>
    </row>
    <row r="19" spans="2:9" ht="36.75" customHeight="1" x14ac:dyDescent="0.2">
      <c r="B19" s="70" t="s">
        <v>124</v>
      </c>
      <c r="C19" s="27" t="s">
        <v>22</v>
      </c>
      <c r="D19" s="3">
        <v>1</v>
      </c>
      <c r="E19" s="5"/>
      <c r="F19" s="4">
        <f t="shared" si="0"/>
        <v>0</v>
      </c>
      <c r="G19" s="17"/>
      <c r="H19" s="5"/>
      <c r="I19" s="28"/>
    </row>
    <row r="20" spans="2:9" ht="36.75" customHeight="1" x14ac:dyDescent="0.2">
      <c r="B20" s="26" t="s">
        <v>125</v>
      </c>
      <c r="C20" s="27" t="s">
        <v>9</v>
      </c>
      <c r="D20" s="3">
        <v>2</v>
      </c>
      <c r="E20" s="5"/>
      <c r="F20" s="4">
        <f t="shared" si="0"/>
        <v>0</v>
      </c>
      <c r="G20" s="17"/>
      <c r="H20" s="5"/>
      <c r="I20" s="28"/>
    </row>
    <row r="21" spans="2:9" ht="36.75" customHeight="1" x14ac:dyDescent="0.2">
      <c r="B21" s="70" t="s">
        <v>126</v>
      </c>
      <c r="C21" s="27" t="s">
        <v>10</v>
      </c>
      <c r="D21" s="3">
        <v>1</v>
      </c>
      <c r="E21" s="5"/>
      <c r="F21" s="4">
        <f t="shared" si="0"/>
        <v>0</v>
      </c>
      <c r="G21" s="17"/>
      <c r="H21" s="5"/>
      <c r="I21" s="28"/>
    </row>
    <row r="22" spans="2:9" ht="36.75" customHeight="1" x14ac:dyDescent="0.2">
      <c r="B22" s="26" t="s">
        <v>127</v>
      </c>
      <c r="C22" s="27" t="s">
        <v>85</v>
      </c>
      <c r="D22" s="3">
        <v>1</v>
      </c>
      <c r="E22" s="5"/>
      <c r="F22" s="4">
        <f t="shared" si="0"/>
        <v>0</v>
      </c>
      <c r="G22" s="17"/>
      <c r="H22" s="5"/>
      <c r="I22" s="28"/>
    </row>
    <row r="23" spans="2:9" ht="36.75" customHeight="1" x14ac:dyDescent="0.2">
      <c r="B23" s="70" t="s">
        <v>128</v>
      </c>
      <c r="C23" s="27" t="s">
        <v>86</v>
      </c>
      <c r="D23" s="3">
        <v>1</v>
      </c>
      <c r="E23" s="5"/>
      <c r="F23" s="4">
        <f t="shared" si="0"/>
        <v>0</v>
      </c>
      <c r="G23" s="17"/>
      <c r="H23" s="5"/>
      <c r="I23" s="28"/>
    </row>
    <row r="24" spans="2:9" ht="36.75" customHeight="1" x14ac:dyDescent="0.2">
      <c r="B24" s="26" t="s">
        <v>129</v>
      </c>
      <c r="C24" s="27" t="s">
        <v>87</v>
      </c>
      <c r="D24" s="3">
        <v>0.5</v>
      </c>
      <c r="E24" s="5"/>
      <c r="F24" s="4">
        <f t="shared" si="0"/>
        <v>0</v>
      </c>
      <c r="G24" s="17"/>
      <c r="H24" s="5"/>
      <c r="I24" s="28"/>
    </row>
    <row r="25" spans="2:9" ht="36.75" customHeight="1" x14ac:dyDescent="0.2">
      <c r="B25" s="30">
        <v>2</v>
      </c>
      <c r="C25" s="30" t="s">
        <v>1</v>
      </c>
      <c r="D25" s="6" t="s">
        <v>71</v>
      </c>
      <c r="E25" s="6" t="s">
        <v>70</v>
      </c>
      <c r="F25" s="6" t="s">
        <v>191</v>
      </c>
      <c r="G25" s="6" t="s">
        <v>76</v>
      </c>
      <c r="H25" s="7" t="s">
        <v>79</v>
      </c>
    </row>
    <row r="26" spans="2:9" ht="36.75" customHeight="1" x14ac:dyDescent="0.2">
      <c r="B26" s="71" t="s">
        <v>130</v>
      </c>
      <c r="C26" s="31" t="s">
        <v>23</v>
      </c>
      <c r="D26" s="7">
        <v>16</v>
      </c>
      <c r="E26" s="17"/>
      <c r="F26" s="8">
        <f t="shared" si="0"/>
        <v>0</v>
      </c>
      <c r="G26" s="17"/>
      <c r="H26" s="81"/>
    </row>
    <row r="27" spans="2:9" ht="36.75" customHeight="1" x14ac:dyDescent="0.2">
      <c r="B27" s="71" t="s">
        <v>131</v>
      </c>
      <c r="C27" s="31" t="s">
        <v>24</v>
      </c>
      <c r="D27" s="7">
        <v>12</v>
      </c>
      <c r="E27" s="17"/>
      <c r="F27" s="8">
        <f t="shared" si="0"/>
        <v>0</v>
      </c>
      <c r="G27" s="17"/>
      <c r="H27" s="81"/>
    </row>
    <row r="28" spans="2:9" ht="36.75" customHeight="1" x14ac:dyDescent="0.2">
      <c r="B28" s="71" t="s">
        <v>132</v>
      </c>
      <c r="C28" s="31" t="s">
        <v>25</v>
      </c>
      <c r="D28" s="7">
        <v>10</v>
      </c>
      <c r="E28" s="17"/>
      <c r="F28" s="8">
        <f t="shared" si="0"/>
        <v>0</v>
      </c>
      <c r="G28" s="17"/>
      <c r="H28" s="81"/>
    </row>
    <row r="29" spans="2:9" ht="36.75" customHeight="1" x14ac:dyDescent="0.2">
      <c r="B29" s="71" t="s">
        <v>133</v>
      </c>
      <c r="C29" s="31" t="s">
        <v>26</v>
      </c>
      <c r="D29" s="7">
        <v>8</v>
      </c>
      <c r="E29" s="17"/>
      <c r="F29" s="8">
        <f t="shared" si="0"/>
        <v>0</v>
      </c>
      <c r="G29" s="17"/>
      <c r="H29" s="81"/>
    </row>
    <row r="30" spans="2:9" ht="36.75" customHeight="1" x14ac:dyDescent="0.2">
      <c r="B30" s="71" t="s">
        <v>134</v>
      </c>
      <c r="C30" s="31" t="s">
        <v>27</v>
      </c>
      <c r="D30" s="7">
        <v>6</v>
      </c>
      <c r="E30" s="17"/>
      <c r="F30" s="8">
        <f t="shared" si="0"/>
        <v>0</v>
      </c>
      <c r="G30" s="17"/>
      <c r="H30" s="81"/>
    </row>
    <row r="31" spans="2:9" ht="36.75" customHeight="1" x14ac:dyDescent="0.2">
      <c r="B31" s="71" t="s">
        <v>135</v>
      </c>
      <c r="C31" s="31" t="s">
        <v>28</v>
      </c>
      <c r="D31" s="7">
        <v>5</v>
      </c>
      <c r="E31" s="17"/>
      <c r="F31" s="8">
        <f t="shared" si="0"/>
        <v>0</v>
      </c>
      <c r="G31" s="17"/>
      <c r="H31" s="81"/>
    </row>
    <row r="32" spans="2:9" ht="36.75" customHeight="1" x14ac:dyDescent="0.2">
      <c r="B32" s="71" t="s">
        <v>136</v>
      </c>
      <c r="C32" s="31" t="s">
        <v>29</v>
      </c>
      <c r="D32" s="7">
        <v>6</v>
      </c>
      <c r="E32" s="17"/>
      <c r="F32" s="8">
        <f t="shared" si="0"/>
        <v>0</v>
      </c>
      <c r="G32" s="17"/>
      <c r="H32" s="81"/>
    </row>
    <row r="33" spans="2:23" ht="36.75" customHeight="1" x14ac:dyDescent="0.2">
      <c r="B33" s="71" t="s">
        <v>137</v>
      </c>
      <c r="C33" s="31" t="s">
        <v>30</v>
      </c>
      <c r="D33" s="7">
        <v>4</v>
      </c>
      <c r="E33" s="17"/>
      <c r="F33" s="8">
        <f t="shared" si="0"/>
        <v>0</v>
      </c>
      <c r="G33" s="17"/>
      <c r="H33" s="81"/>
    </row>
    <row r="34" spans="2:23" ht="36.75" customHeight="1" x14ac:dyDescent="0.2">
      <c r="B34" s="71" t="s">
        <v>138</v>
      </c>
      <c r="C34" s="31" t="s">
        <v>31</v>
      </c>
      <c r="D34" s="7">
        <v>2</v>
      </c>
      <c r="E34" s="17"/>
      <c r="F34" s="8">
        <f t="shared" si="0"/>
        <v>0</v>
      </c>
      <c r="G34" s="17"/>
      <c r="H34" s="81"/>
    </row>
    <row r="35" spans="2:23" ht="36.75" customHeight="1" x14ac:dyDescent="0.2">
      <c r="B35" s="71" t="s">
        <v>139</v>
      </c>
      <c r="C35" s="31" t="s">
        <v>32</v>
      </c>
      <c r="D35" s="7">
        <v>4</v>
      </c>
      <c r="E35" s="17"/>
      <c r="F35" s="8">
        <f t="shared" si="0"/>
        <v>0</v>
      </c>
      <c r="G35" s="17"/>
      <c r="H35" s="81"/>
      <c r="W35" s="32"/>
    </row>
    <row r="36" spans="2:23" ht="36.75" customHeight="1" x14ac:dyDescent="0.2">
      <c r="B36" s="71" t="s">
        <v>140</v>
      </c>
      <c r="C36" s="31" t="s">
        <v>33</v>
      </c>
      <c r="D36" s="7">
        <v>2</v>
      </c>
      <c r="E36" s="17"/>
      <c r="F36" s="8">
        <f t="shared" si="0"/>
        <v>0</v>
      </c>
      <c r="G36" s="17"/>
      <c r="H36" s="81"/>
      <c r="W36" s="33"/>
    </row>
    <row r="37" spans="2:23" ht="36.75" customHeight="1" x14ac:dyDescent="0.2">
      <c r="B37" s="71" t="s">
        <v>141</v>
      </c>
      <c r="C37" s="31" t="s">
        <v>34</v>
      </c>
      <c r="D37" s="7">
        <v>1</v>
      </c>
      <c r="E37" s="17"/>
      <c r="F37" s="8">
        <f t="shared" si="0"/>
        <v>0</v>
      </c>
      <c r="G37" s="17"/>
      <c r="H37" s="81"/>
    </row>
    <row r="38" spans="2:23" s="32" customFormat="1" ht="36.75" customHeight="1" x14ac:dyDescent="0.2">
      <c r="B38" s="71" t="s">
        <v>142</v>
      </c>
      <c r="C38" s="31" t="s">
        <v>35</v>
      </c>
      <c r="D38" s="7">
        <v>2</v>
      </c>
      <c r="E38" s="5"/>
      <c r="F38" s="8">
        <f t="shared" si="0"/>
        <v>0</v>
      </c>
      <c r="G38" s="17"/>
      <c r="H38" s="5"/>
      <c r="W38" s="24"/>
    </row>
    <row r="39" spans="2:23" s="33" customFormat="1" ht="36.75" customHeight="1" x14ac:dyDescent="0.2">
      <c r="B39" s="71" t="s">
        <v>143</v>
      </c>
      <c r="C39" s="31" t="s">
        <v>36</v>
      </c>
      <c r="D39" s="7">
        <v>0.5</v>
      </c>
      <c r="E39" s="5"/>
      <c r="F39" s="8">
        <f t="shared" si="0"/>
        <v>0</v>
      </c>
      <c r="G39" s="17"/>
      <c r="H39" s="81"/>
      <c r="W39" s="24"/>
    </row>
    <row r="40" spans="2:23" ht="36.75" customHeight="1" x14ac:dyDescent="0.2">
      <c r="B40" s="71" t="s">
        <v>144</v>
      </c>
      <c r="C40" s="31" t="s">
        <v>37</v>
      </c>
      <c r="D40" s="7">
        <v>1</v>
      </c>
      <c r="E40" s="17"/>
      <c r="F40" s="8">
        <f t="shared" si="0"/>
        <v>0</v>
      </c>
      <c r="G40" s="17"/>
      <c r="H40" s="81"/>
    </row>
    <row r="41" spans="2:23" ht="36.75" customHeight="1" x14ac:dyDescent="0.2">
      <c r="B41" s="71" t="s">
        <v>145</v>
      </c>
      <c r="C41" s="31" t="s">
        <v>38</v>
      </c>
      <c r="D41" s="7">
        <v>0.5</v>
      </c>
      <c r="E41" s="17"/>
      <c r="F41" s="8">
        <f t="shared" si="0"/>
        <v>0</v>
      </c>
      <c r="G41" s="17"/>
      <c r="H41" s="81"/>
    </row>
    <row r="42" spans="2:23" ht="36.75" customHeight="1" x14ac:dyDescent="0.2">
      <c r="B42" s="71" t="s">
        <v>146</v>
      </c>
      <c r="C42" s="31" t="s">
        <v>39</v>
      </c>
      <c r="D42" s="7">
        <v>1</v>
      </c>
      <c r="E42" s="17"/>
      <c r="F42" s="8">
        <f t="shared" si="0"/>
        <v>0</v>
      </c>
      <c r="G42" s="17"/>
      <c r="H42" s="81"/>
    </row>
    <row r="43" spans="2:23" ht="36.75" customHeight="1" x14ac:dyDescent="0.2">
      <c r="B43" s="71" t="s">
        <v>147</v>
      </c>
      <c r="C43" s="31" t="s">
        <v>40</v>
      </c>
      <c r="D43" s="7">
        <v>0.5</v>
      </c>
      <c r="E43" s="17"/>
      <c r="F43" s="8">
        <f t="shared" si="0"/>
        <v>0</v>
      </c>
      <c r="G43" s="17"/>
      <c r="H43" s="81"/>
    </row>
    <row r="44" spans="2:23" ht="36.75" customHeight="1" x14ac:dyDescent="0.2">
      <c r="B44" s="71" t="s">
        <v>148</v>
      </c>
      <c r="C44" s="31" t="s">
        <v>2</v>
      </c>
      <c r="D44" s="7">
        <v>2</v>
      </c>
      <c r="E44" s="17"/>
      <c r="F44" s="8">
        <f t="shared" si="0"/>
        <v>0</v>
      </c>
      <c r="G44" s="17"/>
      <c r="H44" s="81"/>
    </row>
    <row r="45" spans="2:23" ht="36.75" customHeight="1" x14ac:dyDescent="0.2">
      <c r="B45" s="34">
        <v>3</v>
      </c>
      <c r="C45" s="34" t="s">
        <v>4</v>
      </c>
      <c r="D45" s="9" t="s">
        <v>71</v>
      </c>
      <c r="E45" s="9" t="s">
        <v>70</v>
      </c>
      <c r="F45" s="9" t="s">
        <v>191</v>
      </c>
      <c r="G45" s="9" t="s">
        <v>76</v>
      </c>
      <c r="H45" s="10" t="s">
        <v>79</v>
      </c>
    </row>
    <row r="46" spans="2:23" ht="36.75" customHeight="1" x14ac:dyDescent="0.2">
      <c r="B46" s="72" t="s">
        <v>149</v>
      </c>
      <c r="C46" s="35" t="s">
        <v>12</v>
      </c>
      <c r="D46" s="10">
        <v>16</v>
      </c>
      <c r="E46" s="17"/>
      <c r="F46" s="11">
        <f t="shared" si="0"/>
        <v>0</v>
      </c>
      <c r="G46" s="17"/>
      <c r="H46" s="81"/>
    </row>
    <row r="47" spans="2:23" ht="36.75" customHeight="1" x14ac:dyDescent="0.2">
      <c r="B47" s="72" t="s">
        <v>150</v>
      </c>
      <c r="C47" s="35" t="s">
        <v>53</v>
      </c>
      <c r="D47" s="10">
        <v>12</v>
      </c>
      <c r="E47" s="17"/>
      <c r="F47" s="11">
        <f t="shared" si="0"/>
        <v>0</v>
      </c>
      <c r="G47" s="17"/>
      <c r="H47" s="81"/>
    </row>
    <row r="48" spans="2:23" ht="36.75" customHeight="1" x14ac:dyDescent="0.2">
      <c r="B48" s="72" t="s">
        <v>151</v>
      </c>
      <c r="C48" s="35" t="s">
        <v>88</v>
      </c>
      <c r="D48" s="10">
        <v>10</v>
      </c>
      <c r="E48" s="17"/>
      <c r="F48" s="11">
        <f t="shared" si="0"/>
        <v>0</v>
      </c>
      <c r="G48" s="17"/>
      <c r="H48" s="81"/>
    </row>
    <row r="49" spans="2:8" ht="36.75" customHeight="1" x14ac:dyDescent="0.2">
      <c r="B49" s="72" t="s">
        <v>152</v>
      </c>
      <c r="C49" s="35" t="s">
        <v>13</v>
      </c>
      <c r="D49" s="10">
        <v>8</v>
      </c>
      <c r="E49" s="17"/>
      <c r="F49" s="11">
        <f t="shared" si="0"/>
        <v>0</v>
      </c>
      <c r="G49" s="17"/>
      <c r="H49" s="81"/>
    </row>
    <row r="50" spans="2:8" ht="36.75" customHeight="1" x14ac:dyDescent="0.2">
      <c r="B50" s="72" t="s">
        <v>153</v>
      </c>
      <c r="C50" s="35" t="s">
        <v>14</v>
      </c>
      <c r="D50" s="10">
        <v>6</v>
      </c>
      <c r="E50" s="17"/>
      <c r="F50" s="11">
        <f t="shared" si="0"/>
        <v>0</v>
      </c>
      <c r="G50" s="17"/>
      <c r="H50" s="81"/>
    </row>
    <row r="51" spans="2:8" ht="36.75" customHeight="1" x14ac:dyDescent="0.2">
      <c r="B51" s="72" t="s">
        <v>154</v>
      </c>
      <c r="C51" s="35" t="s">
        <v>15</v>
      </c>
      <c r="D51" s="10">
        <v>5</v>
      </c>
      <c r="E51" s="17"/>
      <c r="F51" s="11">
        <f t="shared" si="0"/>
        <v>0</v>
      </c>
      <c r="G51" s="17"/>
      <c r="H51" s="81"/>
    </row>
    <row r="52" spans="2:8" ht="36.75" customHeight="1" x14ac:dyDescent="0.2">
      <c r="B52" s="72" t="s">
        <v>155</v>
      </c>
      <c r="C52" s="35" t="s">
        <v>54</v>
      </c>
      <c r="D52" s="10">
        <v>6</v>
      </c>
      <c r="E52" s="17"/>
      <c r="F52" s="11">
        <f t="shared" si="0"/>
        <v>0</v>
      </c>
      <c r="G52" s="17"/>
      <c r="H52" s="81"/>
    </row>
    <row r="53" spans="2:8" ht="36.75" customHeight="1" x14ac:dyDescent="0.2">
      <c r="B53" s="72" t="s">
        <v>156</v>
      </c>
      <c r="C53" s="35" t="s">
        <v>55</v>
      </c>
      <c r="D53" s="10">
        <v>4</v>
      </c>
      <c r="E53" s="17"/>
      <c r="F53" s="11">
        <f t="shared" si="0"/>
        <v>0</v>
      </c>
      <c r="G53" s="17"/>
      <c r="H53" s="81"/>
    </row>
    <row r="54" spans="2:8" ht="36.75" customHeight="1" x14ac:dyDescent="0.2">
      <c r="B54" s="72" t="s">
        <v>157</v>
      </c>
      <c r="C54" s="35" t="s">
        <v>56</v>
      </c>
      <c r="D54" s="10">
        <v>2</v>
      </c>
      <c r="E54" s="17"/>
      <c r="F54" s="11">
        <f t="shared" si="0"/>
        <v>0</v>
      </c>
      <c r="G54" s="17"/>
      <c r="H54" s="81"/>
    </row>
    <row r="55" spans="2:8" ht="36.75" customHeight="1" x14ac:dyDescent="0.2">
      <c r="B55" s="72" t="s">
        <v>158</v>
      </c>
      <c r="C55" s="35" t="s">
        <v>57</v>
      </c>
      <c r="D55" s="10">
        <v>4</v>
      </c>
      <c r="E55" s="17"/>
      <c r="F55" s="11">
        <f t="shared" si="0"/>
        <v>0</v>
      </c>
      <c r="G55" s="17"/>
      <c r="H55" s="81"/>
    </row>
    <row r="56" spans="2:8" ht="36.75" customHeight="1" x14ac:dyDescent="0.2">
      <c r="B56" s="72" t="s">
        <v>159</v>
      </c>
      <c r="C56" s="35" t="s">
        <v>58</v>
      </c>
      <c r="D56" s="10">
        <v>2</v>
      </c>
      <c r="E56" s="17"/>
      <c r="F56" s="11">
        <f t="shared" si="0"/>
        <v>0</v>
      </c>
      <c r="G56" s="17"/>
      <c r="H56" s="81"/>
    </row>
    <row r="57" spans="2:8" ht="36.75" customHeight="1" x14ac:dyDescent="0.2">
      <c r="B57" s="72" t="s">
        <v>160</v>
      </c>
      <c r="C57" s="35" t="s">
        <v>59</v>
      </c>
      <c r="D57" s="10">
        <v>1</v>
      </c>
      <c r="E57" s="17"/>
      <c r="F57" s="11">
        <f t="shared" si="0"/>
        <v>0</v>
      </c>
      <c r="G57" s="17"/>
      <c r="H57" s="81"/>
    </row>
    <row r="58" spans="2:8" ht="36.75" customHeight="1" x14ac:dyDescent="0.2">
      <c r="B58" s="72" t="s">
        <v>161</v>
      </c>
      <c r="C58" s="35" t="s">
        <v>5</v>
      </c>
      <c r="D58" s="10">
        <v>2</v>
      </c>
      <c r="E58" s="17"/>
      <c r="F58" s="11">
        <f t="shared" si="0"/>
        <v>0</v>
      </c>
      <c r="G58" s="17"/>
      <c r="H58" s="81"/>
    </row>
    <row r="59" spans="2:8" ht="36.75" customHeight="1" x14ac:dyDescent="0.2">
      <c r="B59" s="72" t="s">
        <v>162</v>
      </c>
      <c r="C59" s="36" t="s">
        <v>60</v>
      </c>
      <c r="D59" s="10">
        <v>2</v>
      </c>
      <c r="E59" s="17"/>
      <c r="F59" s="11">
        <f t="shared" si="0"/>
        <v>0</v>
      </c>
      <c r="G59" s="17"/>
      <c r="H59" s="81"/>
    </row>
    <row r="60" spans="2:8" ht="36.75" customHeight="1" x14ac:dyDescent="0.2">
      <c r="B60" s="72" t="s">
        <v>163</v>
      </c>
      <c r="C60" s="36" t="s">
        <v>61</v>
      </c>
      <c r="D60" s="10">
        <v>1</v>
      </c>
      <c r="E60" s="17"/>
      <c r="F60" s="11">
        <f t="shared" si="0"/>
        <v>0</v>
      </c>
      <c r="G60" s="17"/>
      <c r="H60" s="81"/>
    </row>
    <row r="61" spans="2:8" ht="36.75" customHeight="1" x14ac:dyDescent="0.2">
      <c r="B61" s="72" t="s">
        <v>164</v>
      </c>
      <c r="C61" s="35" t="s">
        <v>62</v>
      </c>
      <c r="D61" s="10">
        <v>1</v>
      </c>
      <c r="E61" s="17"/>
      <c r="F61" s="11">
        <f t="shared" si="0"/>
        <v>0</v>
      </c>
      <c r="G61" s="17"/>
      <c r="H61" s="81"/>
    </row>
    <row r="62" spans="2:8" ht="36.75" customHeight="1" x14ac:dyDescent="0.2">
      <c r="B62" s="72" t="s">
        <v>165</v>
      </c>
      <c r="C62" s="35" t="s">
        <v>63</v>
      </c>
      <c r="D62" s="10">
        <v>0.5</v>
      </c>
      <c r="E62" s="17"/>
      <c r="F62" s="11">
        <f t="shared" si="0"/>
        <v>0</v>
      </c>
      <c r="G62" s="17"/>
      <c r="H62" s="81"/>
    </row>
    <row r="63" spans="2:8" ht="36.75" customHeight="1" x14ac:dyDescent="0.2">
      <c r="B63" s="76">
        <v>4</v>
      </c>
      <c r="C63" s="12" t="s">
        <v>7</v>
      </c>
      <c r="D63" s="13" t="s">
        <v>71</v>
      </c>
      <c r="E63" s="13" t="s">
        <v>70</v>
      </c>
      <c r="F63" s="13" t="s">
        <v>191</v>
      </c>
      <c r="G63" s="13" t="s">
        <v>76</v>
      </c>
      <c r="H63" s="14" t="s">
        <v>79</v>
      </c>
    </row>
    <row r="64" spans="2:8" ht="36.75" customHeight="1" x14ac:dyDescent="0.2">
      <c r="B64" s="73" t="s">
        <v>166</v>
      </c>
      <c r="C64" s="37" t="s">
        <v>6</v>
      </c>
      <c r="D64" s="14">
        <v>40</v>
      </c>
      <c r="E64" s="18"/>
      <c r="F64" s="15">
        <f t="shared" si="0"/>
        <v>0</v>
      </c>
      <c r="G64" s="17"/>
      <c r="H64" s="81"/>
    </row>
    <row r="65" spans="2:8" ht="36.75" customHeight="1" x14ac:dyDescent="0.2">
      <c r="B65" s="73" t="s">
        <v>167</v>
      </c>
      <c r="C65" s="37" t="s">
        <v>64</v>
      </c>
      <c r="D65" s="14">
        <v>20</v>
      </c>
      <c r="E65" s="5"/>
      <c r="F65" s="15">
        <f t="shared" si="0"/>
        <v>0</v>
      </c>
      <c r="G65" s="17"/>
      <c r="H65" s="81"/>
    </row>
    <row r="66" spans="2:8" ht="36.75" customHeight="1" x14ac:dyDescent="0.2">
      <c r="B66" s="73" t="s">
        <v>168</v>
      </c>
      <c r="C66" s="37" t="s">
        <v>65</v>
      </c>
      <c r="D66" s="14">
        <v>15</v>
      </c>
      <c r="E66" s="5"/>
      <c r="F66" s="15">
        <f t="shared" si="0"/>
        <v>0</v>
      </c>
      <c r="G66" s="17"/>
      <c r="H66" s="81"/>
    </row>
    <row r="67" spans="2:8" ht="36.75" customHeight="1" x14ac:dyDescent="0.2">
      <c r="B67" s="73" t="s">
        <v>169</v>
      </c>
      <c r="C67" s="37" t="s">
        <v>66</v>
      </c>
      <c r="D67" s="14">
        <v>10</v>
      </c>
      <c r="E67" s="5"/>
      <c r="F67" s="15">
        <f t="shared" si="0"/>
        <v>0</v>
      </c>
      <c r="G67" s="17"/>
      <c r="H67" s="81"/>
    </row>
    <row r="68" spans="2:8" ht="36.75" customHeight="1" x14ac:dyDescent="0.2">
      <c r="B68" s="73" t="s">
        <v>170</v>
      </c>
      <c r="C68" s="37" t="s">
        <v>67</v>
      </c>
      <c r="D68" s="14">
        <v>5</v>
      </c>
      <c r="E68" s="5"/>
      <c r="F68" s="15">
        <f t="shared" si="0"/>
        <v>0</v>
      </c>
      <c r="G68" s="17"/>
      <c r="H68" s="81"/>
    </row>
    <row r="69" spans="2:8" ht="36.75" customHeight="1" x14ac:dyDescent="0.2">
      <c r="B69" s="73" t="s">
        <v>171</v>
      </c>
      <c r="C69" s="37" t="s">
        <v>8</v>
      </c>
      <c r="D69" s="14">
        <v>10</v>
      </c>
      <c r="E69" s="5"/>
      <c r="F69" s="15">
        <f t="shared" si="0"/>
        <v>0</v>
      </c>
      <c r="G69" s="17"/>
      <c r="H69" s="81"/>
    </row>
    <row r="70" spans="2:8" ht="36.75" customHeight="1" x14ac:dyDescent="0.2">
      <c r="B70" s="73" t="s">
        <v>172</v>
      </c>
      <c r="C70" s="37" t="s">
        <v>72</v>
      </c>
      <c r="D70" s="14">
        <v>4</v>
      </c>
      <c r="E70" s="5"/>
      <c r="F70" s="15">
        <f t="shared" si="0"/>
        <v>0</v>
      </c>
      <c r="G70" s="17"/>
      <c r="H70" s="81"/>
    </row>
    <row r="71" spans="2:8" ht="54.75" customHeight="1" x14ac:dyDescent="0.2">
      <c r="B71" s="73" t="s">
        <v>173</v>
      </c>
      <c r="C71" s="37" t="s">
        <v>73</v>
      </c>
      <c r="D71" s="14">
        <v>2</v>
      </c>
      <c r="E71" s="5">
        <v>4</v>
      </c>
      <c r="F71" s="15">
        <f t="shared" si="0"/>
        <v>8</v>
      </c>
      <c r="G71" s="17">
        <v>8</v>
      </c>
      <c r="H71" s="82" t="s">
        <v>198</v>
      </c>
    </row>
    <row r="72" spans="2:8" ht="36.75" customHeight="1" x14ac:dyDescent="0.2">
      <c r="B72" s="73" t="s">
        <v>174</v>
      </c>
      <c r="C72" s="37" t="s">
        <v>74</v>
      </c>
      <c r="D72" s="14">
        <v>0.5</v>
      </c>
      <c r="E72" s="5"/>
      <c r="F72" s="15">
        <f t="shared" si="0"/>
        <v>0</v>
      </c>
      <c r="G72" s="17"/>
      <c r="H72" s="81"/>
    </row>
    <row r="73" spans="2:8" ht="36.75" customHeight="1" x14ac:dyDescent="0.2">
      <c r="B73" s="73" t="s">
        <v>175</v>
      </c>
      <c r="C73" s="37" t="s">
        <v>11</v>
      </c>
      <c r="D73" s="14">
        <v>0.5</v>
      </c>
      <c r="E73" s="5"/>
      <c r="F73" s="15">
        <f t="shared" si="0"/>
        <v>0</v>
      </c>
      <c r="G73" s="17"/>
      <c r="H73" s="81"/>
    </row>
    <row r="74" spans="2:8" ht="36.75" customHeight="1" x14ac:dyDescent="0.2">
      <c r="B74" s="73" t="s">
        <v>176</v>
      </c>
      <c r="C74" s="37" t="s">
        <v>68</v>
      </c>
      <c r="D74" s="14">
        <v>1</v>
      </c>
      <c r="E74" s="5"/>
      <c r="F74" s="15">
        <f t="shared" ref="F74:F89" si="1">D74*E74</f>
        <v>0</v>
      </c>
      <c r="G74" s="17"/>
      <c r="H74" s="81"/>
    </row>
    <row r="75" spans="2:8" ht="36.75" customHeight="1" x14ac:dyDescent="0.2">
      <c r="B75" s="73" t="s">
        <v>177</v>
      </c>
      <c r="C75" s="37" t="s">
        <v>69</v>
      </c>
      <c r="D75" s="14">
        <v>2</v>
      </c>
      <c r="E75" s="5"/>
      <c r="F75" s="15">
        <f t="shared" si="1"/>
        <v>0</v>
      </c>
      <c r="G75" s="17"/>
      <c r="H75" s="81"/>
    </row>
    <row r="76" spans="2:8" ht="36.75" customHeight="1" x14ac:dyDescent="0.2">
      <c r="B76" s="77">
        <v>5</v>
      </c>
      <c r="C76" s="19" t="s">
        <v>3</v>
      </c>
      <c r="D76" s="20" t="s">
        <v>71</v>
      </c>
      <c r="E76" s="20" t="s">
        <v>70</v>
      </c>
      <c r="F76" s="20" t="s">
        <v>191</v>
      </c>
      <c r="G76" s="20" t="s">
        <v>76</v>
      </c>
      <c r="H76" s="21" t="s">
        <v>79</v>
      </c>
    </row>
    <row r="77" spans="2:8" ht="36.75" customHeight="1" x14ac:dyDescent="0.2">
      <c r="B77" s="74" t="s">
        <v>178</v>
      </c>
      <c r="C77" s="38" t="s">
        <v>41</v>
      </c>
      <c r="D77" s="21">
        <v>16</v>
      </c>
      <c r="E77" s="17"/>
      <c r="F77" s="22">
        <f t="shared" si="1"/>
        <v>0</v>
      </c>
      <c r="G77" s="17"/>
      <c r="H77" s="81"/>
    </row>
    <row r="78" spans="2:8" ht="36.75" customHeight="1" x14ac:dyDescent="0.2">
      <c r="B78" s="74" t="s">
        <v>179</v>
      </c>
      <c r="C78" s="38" t="s">
        <v>42</v>
      </c>
      <c r="D78" s="21">
        <v>16</v>
      </c>
      <c r="E78" s="17"/>
      <c r="F78" s="22">
        <f t="shared" si="1"/>
        <v>0</v>
      </c>
      <c r="G78" s="17"/>
      <c r="H78" s="81"/>
    </row>
    <row r="79" spans="2:8" ht="36.75" customHeight="1" x14ac:dyDescent="0.2">
      <c r="B79" s="74" t="s">
        <v>180</v>
      </c>
      <c r="C79" s="38" t="s">
        <v>43</v>
      </c>
      <c r="D79" s="21">
        <v>16</v>
      </c>
      <c r="E79" s="17"/>
      <c r="F79" s="22">
        <f t="shared" si="1"/>
        <v>0</v>
      </c>
      <c r="G79" s="17"/>
      <c r="H79" s="81"/>
    </row>
    <row r="80" spans="2:8" ht="36.75" customHeight="1" x14ac:dyDescent="0.2">
      <c r="B80" s="74" t="s">
        <v>181</v>
      </c>
      <c r="C80" s="38" t="s">
        <v>44</v>
      </c>
      <c r="D80" s="21">
        <v>12</v>
      </c>
      <c r="E80" s="17"/>
      <c r="F80" s="22">
        <f t="shared" si="1"/>
        <v>0</v>
      </c>
      <c r="G80" s="17"/>
      <c r="H80" s="81"/>
    </row>
    <row r="81" spans="2:8" ht="36.75" customHeight="1" x14ac:dyDescent="0.2">
      <c r="B81" s="74" t="s">
        <v>182</v>
      </c>
      <c r="C81" s="38" t="s">
        <v>45</v>
      </c>
      <c r="D81" s="21">
        <v>12</v>
      </c>
      <c r="E81" s="17"/>
      <c r="F81" s="22">
        <f t="shared" si="1"/>
        <v>0</v>
      </c>
      <c r="G81" s="17">
        <v>24</v>
      </c>
      <c r="H81" s="81" t="s">
        <v>200</v>
      </c>
    </row>
    <row r="82" spans="2:8" ht="36.75" customHeight="1" x14ac:dyDescent="0.2">
      <c r="B82" s="74" t="s">
        <v>183</v>
      </c>
      <c r="C82" s="38" t="s">
        <v>46</v>
      </c>
      <c r="D82" s="21">
        <v>12</v>
      </c>
      <c r="E82" s="17"/>
      <c r="F82" s="22">
        <f t="shared" si="1"/>
        <v>0</v>
      </c>
      <c r="G82" s="17"/>
      <c r="H82" s="81"/>
    </row>
    <row r="83" spans="2:8" ht="36.75" customHeight="1" x14ac:dyDescent="0.2">
      <c r="B83" s="74" t="s">
        <v>184</v>
      </c>
      <c r="C83" s="38" t="s">
        <v>47</v>
      </c>
      <c r="D83" s="21">
        <v>10</v>
      </c>
      <c r="E83" s="17"/>
      <c r="F83" s="22">
        <f t="shared" si="1"/>
        <v>0</v>
      </c>
      <c r="G83" s="17"/>
      <c r="H83" s="81"/>
    </row>
    <row r="84" spans="2:8" ht="36.75" customHeight="1" x14ac:dyDescent="0.2">
      <c r="B84" s="74" t="s">
        <v>185</v>
      </c>
      <c r="C84" s="38" t="s">
        <v>48</v>
      </c>
      <c r="D84" s="21">
        <v>8</v>
      </c>
      <c r="E84" s="17"/>
      <c r="F84" s="22">
        <f t="shared" si="1"/>
        <v>0</v>
      </c>
      <c r="G84" s="17"/>
      <c r="H84" s="81"/>
    </row>
    <row r="85" spans="2:8" ht="36.75" customHeight="1" x14ac:dyDescent="0.2">
      <c r="B85" s="74" t="s">
        <v>186</v>
      </c>
      <c r="C85" s="38" t="s">
        <v>49</v>
      </c>
      <c r="D85" s="21">
        <v>2</v>
      </c>
      <c r="E85" s="17"/>
      <c r="F85" s="22">
        <f t="shared" si="1"/>
        <v>0</v>
      </c>
      <c r="G85" s="17"/>
      <c r="H85" s="81"/>
    </row>
    <row r="86" spans="2:8" ht="36.75" customHeight="1" x14ac:dyDescent="0.2">
      <c r="B86" s="74" t="s">
        <v>187</v>
      </c>
      <c r="C86" s="38" t="s">
        <v>50</v>
      </c>
      <c r="D86" s="21">
        <v>6</v>
      </c>
      <c r="E86" s="17"/>
      <c r="F86" s="22">
        <f t="shared" si="1"/>
        <v>0</v>
      </c>
      <c r="G86" s="17"/>
      <c r="H86" s="81"/>
    </row>
    <row r="87" spans="2:8" ht="36.75" customHeight="1" x14ac:dyDescent="0.2">
      <c r="B87" s="74" t="s">
        <v>188</v>
      </c>
      <c r="C87" s="38" t="s">
        <v>51</v>
      </c>
      <c r="D87" s="21">
        <v>4</v>
      </c>
      <c r="E87" s="17"/>
      <c r="F87" s="22">
        <f t="shared" si="1"/>
        <v>0</v>
      </c>
      <c r="G87" s="17"/>
      <c r="H87" s="81"/>
    </row>
    <row r="88" spans="2:8" ht="36.75" customHeight="1" x14ac:dyDescent="0.2">
      <c r="B88" s="74" t="s">
        <v>189</v>
      </c>
      <c r="C88" s="38" t="s">
        <v>52</v>
      </c>
      <c r="D88" s="21">
        <v>2</v>
      </c>
      <c r="E88" s="17"/>
      <c r="F88" s="22">
        <f t="shared" si="1"/>
        <v>0</v>
      </c>
      <c r="G88" s="17"/>
      <c r="H88" s="81"/>
    </row>
    <row r="89" spans="2:8" ht="36.75" customHeight="1" x14ac:dyDescent="0.2">
      <c r="B89" s="74" t="s">
        <v>190</v>
      </c>
      <c r="C89" s="39" t="s">
        <v>109</v>
      </c>
      <c r="D89" s="21">
        <v>2</v>
      </c>
      <c r="E89" s="17"/>
      <c r="F89" s="22">
        <f t="shared" si="1"/>
        <v>0</v>
      </c>
      <c r="G89" s="17"/>
      <c r="H89" s="81"/>
    </row>
    <row r="90" spans="2:8" ht="36.75" customHeight="1" x14ac:dyDescent="0.2">
      <c r="B90" s="85" t="s">
        <v>75</v>
      </c>
      <c r="C90" s="86"/>
      <c r="D90" s="86"/>
      <c r="E90" s="87"/>
      <c r="F90" s="16">
        <f>SUM(F8:F89)</f>
        <v>40</v>
      </c>
      <c r="G90" s="16">
        <f>SUM(G8:G89)</f>
        <v>64</v>
      </c>
      <c r="H90" s="43" t="str">
        <f>IF(G90&lt;40,"Pontuação mínima não atingida","Pontuação atingida")</f>
        <v>Pontuação atingida</v>
      </c>
    </row>
    <row r="91" spans="2:8" ht="30" customHeight="1" x14ac:dyDescent="0.25">
      <c r="F91" s="41"/>
      <c r="G91" s="41"/>
    </row>
    <row r="92" spans="2:8" ht="30" customHeight="1" x14ac:dyDescent="0.25">
      <c r="F92" s="41"/>
      <c r="G92" s="41"/>
    </row>
    <row r="93" spans="2:8" ht="30" customHeight="1" x14ac:dyDescent="0.25">
      <c r="F93" s="41"/>
      <c r="G93" s="41"/>
    </row>
  </sheetData>
  <sheetProtection password="EC0D" sheet="1" objects="1" scenarios="1" selectLockedCells="1"/>
  <sortState xmlns:xlrd2="http://schemas.microsoft.com/office/spreadsheetml/2017/richdata2" ref="W1:W9">
    <sortCondition ref="W1"/>
  </sortState>
  <mergeCells count="11">
    <mergeCell ref="B1:H1"/>
    <mergeCell ref="B90:E90"/>
    <mergeCell ref="I7:J7"/>
    <mergeCell ref="D2:H2"/>
    <mergeCell ref="D3:H3"/>
    <mergeCell ref="D4:H4"/>
    <mergeCell ref="D5:H5"/>
    <mergeCell ref="B2:C2"/>
    <mergeCell ref="B3:C3"/>
    <mergeCell ref="B4:C4"/>
    <mergeCell ref="B5:C5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30" r:id="rId4" name="ComboBox2">
          <controlPr defaultSize="0" autoLine="0" linkedCell="D5" listFillRange="X2:X9" r:id="rId5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4" name="ComboBox2"/>
      </mc:Fallback>
    </mc:AlternateContent>
    <mc:AlternateContent xmlns:mc="http://schemas.openxmlformats.org/markup-compatibility/2006">
      <mc:Choice Requires="x14">
        <control shapeId="1029" r:id="rId6" name="ComboBox1">
          <controlPr defaultSize="0" autoLine="0" linkedCell="D4" listFillRange="W2:W8" r:id="rId7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6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U13"/>
  <sheetViews>
    <sheetView showGridLines="0" zoomScale="130" zoomScaleNormal="130" workbookViewId="0">
      <selection activeCell="D8" sqref="D8:D12"/>
    </sheetView>
  </sheetViews>
  <sheetFormatPr defaultColWidth="9.140625" defaultRowHeight="30" customHeight="1" x14ac:dyDescent="0.25"/>
  <cols>
    <col min="1" max="1" width="8.85546875" style="44" customWidth="1"/>
    <col min="2" max="2" width="97.140625" style="65" customWidth="1"/>
    <col min="3" max="4" width="15.42578125" style="66" customWidth="1"/>
    <col min="5" max="5" width="48" style="50" customWidth="1"/>
    <col min="6" max="19" width="9.140625" style="44"/>
    <col min="20" max="20" width="26.85546875" style="44" customWidth="1"/>
    <col min="21" max="21" width="9.140625" style="44" customWidth="1"/>
    <col min="22" max="16384" width="9.140625" style="44"/>
  </cols>
  <sheetData>
    <row r="1" spans="2:21" ht="30" customHeight="1" x14ac:dyDescent="0.2">
      <c r="B1" s="94" t="s">
        <v>107</v>
      </c>
      <c r="C1" s="94"/>
      <c r="D1" s="94"/>
      <c r="E1" s="94"/>
    </row>
    <row r="2" spans="2:21" ht="23.25" customHeight="1" x14ac:dyDescent="0.2">
      <c r="B2" s="45" t="s">
        <v>80</v>
      </c>
      <c r="C2" s="95" t="str">
        <f>PIT!D2</f>
        <v>Alberto Valadares Neto</v>
      </c>
      <c r="D2" s="95"/>
      <c r="E2" s="95"/>
      <c r="T2" s="46" t="s">
        <v>97</v>
      </c>
      <c r="U2" s="44" t="s">
        <v>99</v>
      </c>
    </row>
    <row r="3" spans="2:21" ht="23.25" customHeight="1" x14ac:dyDescent="0.2">
      <c r="B3" s="45" t="s">
        <v>78</v>
      </c>
      <c r="C3" s="95">
        <f>PIT!D3</f>
        <v>2322575</v>
      </c>
      <c r="D3" s="95"/>
      <c r="E3" s="95"/>
      <c r="T3" s="46" t="s">
        <v>91</v>
      </c>
      <c r="U3" s="44" t="s">
        <v>100</v>
      </c>
    </row>
    <row r="4" spans="2:21" ht="23.25" customHeight="1" x14ac:dyDescent="0.2">
      <c r="B4" s="45" t="s">
        <v>81</v>
      </c>
      <c r="C4" s="95" t="str">
        <f>PIT!D4</f>
        <v>Ciências da Natureza</v>
      </c>
      <c r="D4" s="95"/>
      <c r="E4" s="95"/>
      <c r="T4" s="46" t="s">
        <v>94</v>
      </c>
      <c r="U4" s="44" t="s">
        <v>101</v>
      </c>
    </row>
    <row r="5" spans="2:21" ht="23.25" customHeight="1" x14ac:dyDescent="0.2">
      <c r="B5" s="47" t="s">
        <v>82</v>
      </c>
      <c r="C5" s="95" t="str">
        <f>PIT!D5</f>
        <v>2020/2</v>
      </c>
      <c r="D5" s="95"/>
      <c r="E5" s="95"/>
      <c r="T5" s="46" t="s">
        <v>95</v>
      </c>
      <c r="U5" s="44" t="s">
        <v>102</v>
      </c>
    </row>
    <row r="6" spans="2:21" ht="19.5" customHeight="1" x14ac:dyDescent="0.2">
      <c r="B6" s="48"/>
      <c r="C6" s="49"/>
      <c r="D6" s="79"/>
      <c r="T6" s="46" t="s">
        <v>93</v>
      </c>
      <c r="U6" s="44" t="s">
        <v>103</v>
      </c>
    </row>
    <row r="7" spans="2:21" ht="30" customHeight="1" x14ac:dyDescent="0.2">
      <c r="B7" s="45" t="s">
        <v>108</v>
      </c>
      <c r="C7" s="68" t="s">
        <v>192</v>
      </c>
      <c r="D7" s="68" t="s">
        <v>193</v>
      </c>
      <c r="E7" s="69"/>
      <c r="F7" s="93"/>
      <c r="G7" s="93"/>
      <c r="T7" s="46" t="s">
        <v>92</v>
      </c>
      <c r="U7" s="44" t="s">
        <v>104</v>
      </c>
    </row>
    <row r="8" spans="2:21" ht="36.75" customHeight="1" x14ac:dyDescent="0.2">
      <c r="B8" s="51" t="s">
        <v>0</v>
      </c>
      <c r="C8" s="52">
        <f>SUM(PIT!F8:F24)</f>
        <v>32</v>
      </c>
      <c r="D8" s="52">
        <f>SUM(PIT!G8:G24)</f>
        <v>32</v>
      </c>
      <c r="E8" s="52" t="str">
        <f>IF(PIT!G8&lt;10,"Carga horária mínima de aulas não atendida","")</f>
        <v/>
      </c>
      <c r="F8" s="53"/>
      <c r="T8" s="46" t="s">
        <v>98</v>
      </c>
      <c r="U8" s="44" t="s">
        <v>105</v>
      </c>
    </row>
    <row r="9" spans="2:21" ht="36.75" customHeight="1" x14ac:dyDescent="0.2">
      <c r="B9" s="54" t="s">
        <v>1</v>
      </c>
      <c r="C9" s="55">
        <f>SUM(PIT!F26:F44)</f>
        <v>0</v>
      </c>
      <c r="D9" s="55">
        <f>SUM(PIT!G26:G44)</f>
        <v>0</v>
      </c>
      <c r="E9" s="56"/>
    </row>
    <row r="10" spans="2:21" ht="36.75" customHeight="1" x14ac:dyDescent="0.2">
      <c r="B10" s="57" t="s">
        <v>4</v>
      </c>
      <c r="C10" s="58">
        <f>SUM(PIT!F46:F62)</f>
        <v>0</v>
      </c>
      <c r="D10" s="58">
        <f>SUM(PIT!G46:G62)</f>
        <v>0</v>
      </c>
      <c r="E10" s="59"/>
    </row>
    <row r="11" spans="2:21" ht="36.75" customHeight="1" x14ac:dyDescent="0.2">
      <c r="B11" s="12" t="s">
        <v>7</v>
      </c>
      <c r="C11" s="13">
        <f>SUM(PIT!F64:F75)</f>
        <v>8</v>
      </c>
      <c r="D11" s="13">
        <f>SUM(PIT!G64:G75)</f>
        <v>8</v>
      </c>
      <c r="E11" s="13"/>
    </row>
    <row r="12" spans="2:21" ht="36.75" customHeight="1" x14ac:dyDescent="0.2">
      <c r="B12" s="60" t="s">
        <v>3</v>
      </c>
      <c r="C12" s="61">
        <f>SUM(PIT!F77:F89)</f>
        <v>0</v>
      </c>
      <c r="D12" s="61">
        <f>SUM(PIT!G77:G89)</f>
        <v>24</v>
      </c>
      <c r="E12" s="62"/>
    </row>
    <row r="13" spans="2:21" ht="30" customHeight="1" x14ac:dyDescent="0.2">
      <c r="B13" s="67" t="s">
        <v>75</v>
      </c>
      <c r="C13" s="63">
        <f>SUM(C8:C12)</f>
        <v>40</v>
      </c>
      <c r="D13" s="63">
        <f>SUM(D8:D12)</f>
        <v>64</v>
      </c>
      <c r="E13" s="64" t="str">
        <f>PIT!H90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2021-05-14T17:27:40Z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